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625" tabRatio="922" activeTab="0"/>
  </bookViews>
  <sheets>
    <sheet name="Instrctn" sheetId="1" r:id="rId1"/>
    <sheet name="MNTHLY EST" sheetId="2" r:id="rId2"/>
    <sheet name="MNTHLY PROG RPT1" sheetId="3" r:id="rId3"/>
    <sheet name="CHANGE ORDERS" sheetId="4" r:id="rId4"/>
    <sheet name="BASIC CONTRACT - RETAINAGE" sheetId="5" r:id="rId5"/>
    <sheet name="CHANGE ORDER - RETAINAGE" sheetId="6" r:id="rId6"/>
    <sheet name="MNTHLY PROG RPT1 (2)" sheetId="7" r:id="rId7"/>
    <sheet name="MNTHLY PROG RPT1 (3)" sheetId="8" r:id="rId8"/>
    <sheet name="MNTHLY PROG RPT1 (4)" sheetId="9" r:id="rId9"/>
    <sheet name="MNTHLY PROG RPT1 (5)" sheetId="10" r:id="rId10"/>
    <sheet name="St Of Cntr Time" sheetId="11" r:id="rId11"/>
    <sheet name="Sched Perf." sheetId="12" r:id="rId12"/>
    <sheet name="Sheet2" sheetId="13" r:id="rId13"/>
    <sheet name="Sheet3" sheetId="14" r:id="rId14"/>
  </sheets>
  <definedNames>
    <definedName name="_xlnm.Print_Area" localSheetId="3">'CHANGE ORDERS'!$A$1:$I$74</definedName>
    <definedName name="_xlnm.Print_Area" localSheetId="2">'MNTHLY PROG RPT1'!$A$1:$I$57</definedName>
    <definedName name="_xlnm.Print_Area" localSheetId="6">'MNTHLY PROG RPT1 (2)'!$A$1:$I$74</definedName>
    <definedName name="_xlnm.Print_Area" localSheetId="7">'MNTHLY PROG RPT1 (3)'!$A$1:$I$74</definedName>
    <definedName name="_xlnm.Print_Area" localSheetId="8">'MNTHLY PROG RPT1 (4)'!$A$1:$I$74</definedName>
    <definedName name="_xlnm.Print_Area" localSheetId="9">'MNTHLY PROG RPT1 (5)'!$A$1:$I$74</definedName>
    <definedName name="_xlnm.Print_Area" localSheetId="11">'Sched Perf.'!$A$1:$J$44</definedName>
    <definedName name="_xlnm.Print_Area" localSheetId="10">'St Of Cntr Time'!$A$1:$F$52</definedName>
  </definedNames>
  <calcPr fullCalcOnLoad="1"/>
</workbook>
</file>

<file path=xl/comments10.xml><?xml version="1.0" encoding="utf-8"?>
<comments xmlns="http://schemas.openxmlformats.org/spreadsheetml/2006/main">
  <authors>
    <author>ckumabe</author>
  </authors>
  <commentList>
    <comment ref="D8" authorId="0">
      <text>
        <r>
          <rPr>
            <b/>
            <sz val="8"/>
            <rFont val="Tahoma"/>
            <family val="0"/>
          </rPr>
          <t>VALUE OF THE DESCRIBED EVENT.
INSERT THIS VALUE.</t>
        </r>
        <r>
          <rPr>
            <sz val="8"/>
            <rFont val="Tahoma"/>
            <family val="0"/>
          </rPr>
          <t xml:space="preserve">
</t>
        </r>
      </text>
    </comment>
    <comment ref="E8" authorId="0">
      <text>
        <r>
          <rPr>
            <b/>
            <sz val="8"/>
            <rFont val="Tahoma"/>
            <family val="0"/>
          </rPr>
          <t>WORK THAT HAS BEEN INSTALLED ON THE SITE.
INSERT THIS VALUE</t>
        </r>
        <r>
          <rPr>
            <sz val="8"/>
            <rFont val="Tahoma"/>
            <family val="0"/>
          </rPr>
          <t xml:space="preserve">
</t>
        </r>
      </text>
    </comment>
    <comment ref="F8" authorId="0">
      <text>
        <r>
          <rPr>
            <b/>
            <sz val="8"/>
            <rFont val="Tahoma"/>
            <family val="0"/>
          </rPr>
          <t>MATERIAL DELIVERED, BUT NOT INSTALLED.  90% OF INVOICE SUBMITTED.
INSERT THIS VALUE</t>
        </r>
        <r>
          <rPr>
            <sz val="8"/>
            <rFont val="Tahoma"/>
            <family val="0"/>
          </rPr>
          <t xml:space="preserve">
</t>
        </r>
      </text>
    </comment>
    <comment ref="G8" authorId="0">
      <text>
        <r>
          <rPr>
            <b/>
            <sz val="8"/>
            <rFont val="Tahoma"/>
            <family val="0"/>
          </rPr>
          <t>WORK INSTALLED AND 90% OF MATERIALS AT THE SITE OR IN STORAGE. CALCUALTED VALUE</t>
        </r>
        <r>
          <rPr>
            <sz val="8"/>
            <rFont val="Tahoma"/>
            <family val="0"/>
          </rPr>
          <t xml:space="preserve">
</t>
        </r>
      </text>
    </comment>
    <comment ref="I8" authorId="0">
      <text>
        <r>
          <rPr>
            <b/>
            <sz val="8"/>
            <rFont val="Tahoma"/>
            <family val="0"/>
          </rPr>
          <t>AMOUNT OF THE EVENT THAT IS COMPLETED.
CALCULATED VALUE</t>
        </r>
        <r>
          <rPr>
            <sz val="8"/>
            <rFont val="Tahoma"/>
            <family val="0"/>
          </rPr>
          <t xml:space="preserve">
</t>
        </r>
      </text>
    </comment>
  </commentList>
</comments>
</file>

<file path=xl/comments11.xml><?xml version="1.0" encoding="utf-8"?>
<comments xmlns="http://schemas.openxmlformats.org/spreadsheetml/2006/main">
  <authors>
    <author>ckumabe</author>
  </authors>
  <commentList>
    <comment ref="C30" authorId="0">
      <text>
        <r>
          <rPr>
            <b/>
            <sz val="8"/>
            <rFont val="Tahoma"/>
            <family val="0"/>
          </rPr>
          <t>INSERT NTP DATE</t>
        </r>
        <r>
          <rPr>
            <sz val="8"/>
            <rFont val="Tahoma"/>
            <family val="0"/>
          </rPr>
          <t xml:space="preserve">
</t>
        </r>
      </text>
    </comment>
    <comment ref="C32" authorId="0">
      <text>
        <r>
          <rPr>
            <b/>
            <sz val="8"/>
            <rFont val="Tahoma"/>
            <family val="0"/>
          </rPr>
          <t>ONLY THOSE THAT HAVE BEEN APPROVED</t>
        </r>
        <r>
          <rPr>
            <sz val="8"/>
            <rFont val="Tahoma"/>
            <family val="0"/>
          </rPr>
          <t xml:space="preserve">
</t>
        </r>
      </text>
    </comment>
    <comment ref="C37" authorId="0">
      <text>
        <r>
          <rPr>
            <b/>
            <sz val="8"/>
            <rFont val="Tahoma"/>
            <family val="0"/>
          </rPr>
          <t>MUST BE CALCULATED BY HAND</t>
        </r>
        <r>
          <rPr>
            <sz val="8"/>
            <rFont val="Tahoma"/>
            <family val="0"/>
          </rPr>
          <t xml:space="preserve">
</t>
        </r>
      </text>
    </comment>
    <comment ref="C38" authorId="0">
      <text>
        <r>
          <rPr>
            <b/>
            <sz val="8"/>
            <rFont val="Tahoma"/>
            <family val="0"/>
          </rPr>
          <t>CALCULATE WITH CALENDAR</t>
        </r>
        <r>
          <rPr>
            <sz val="8"/>
            <rFont val="Tahoma"/>
            <family val="0"/>
          </rPr>
          <t xml:space="preserve">
</t>
        </r>
      </text>
    </comment>
  </commentList>
</comments>
</file>

<file path=xl/comments2.xml><?xml version="1.0" encoding="utf-8"?>
<comments xmlns="http://schemas.openxmlformats.org/spreadsheetml/2006/main">
  <authors>
    <author>ckumabe</author>
    <author>jthirugn</author>
    <author>clyde</author>
  </authors>
  <commentList>
    <comment ref="E15" authorId="0">
      <text>
        <r>
          <rPr>
            <b/>
            <sz val="8"/>
            <rFont val="Tahoma"/>
            <family val="0"/>
          </rPr>
          <t>Automatic from MNTHLY PROG RPT1</t>
        </r>
      </text>
    </comment>
    <comment ref="C20" authorId="0">
      <text>
        <r>
          <rPr>
            <b/>
            <sz val="8"/>
            <rFont val="Tahoma"/>
            <family val="0"/>
          </rPr>
          <t>AUTOMATIC FROM CHANGE ORDER SHEET</t>
        </r>
        <r>
          <rPr>
            <sz val="8"/>
            <rFont val="Tahoma"/>
            <family val="0"/>
          </rPr>
          <t xml:space="preserve">
</t>
        </r>
      </text>
    </comment>
    <comment ref="F28" authorId="0">
      <text>
        <r>
          <rPr>
            <b/>
            <sz val="8"/>
            <rFont val="Tahoma"/>
            <family val="0"/>
          </rPr>
          <t>INSERT TOTAL EARNED UP TO LAST PAYMENT</t>
        </r>
        <r>
          <rPr>
            <sz val="8"/>
            <rFont val="Tahoma"/>
            <family val="0"/>
          </rPr>
          <t xml:space="preserve">
</t>
        </r>
      </text>
    </comment>
    <comment ref="E25" authorId="0">
      <text>
        <r>
          <rPr>
            <b/>
            <sz val="8"/>
            <rFont val="Tahoma"/>
            <family val="0"/>
          </rPr>
          <t>INSERT VALUE. IF OTHER THAN 5% STANDARD, PUT IN REMARKS</t>
        </r>
      </text>
    </comment>
    <comment ref="K10" authorId="0">
      <text>
        <r>
          <rPr>
            <b/>
            <sz val="8"/>
            <rFont val="Tahoma"/>
            <family val="0"/>
          </rPr>
          <t>CONTRACT OR PURCHASE ORDER NUMBER</t>
        </r>
      </text>
    </comment>
    <comment ref="K11" authorId="0">
      <text>
        <r>
          <rPr>
            <b/>
            <sz val="8"/>
            <rFont val="Tahoma"/>
            <family val="0"/>
          </rPr>
          <t>INSERT DAGS JOB NO.</t>
        </r>
        <r>
          <rPr>
            <sz val="8"/>
            <rFont val="Tahoma"/>
            <family val="0"/>
          </rPr>
          <t xml:space="preserve">
</t>
        </r>
      </text>
    </comment>
    <comment ref="K8" authorId="0">
      <text>
        <r>
          <rPr>
            <b/>
            <sz val="8"/>
            <rFont val="Tahoma"/>
            <family val="0"/>
          </rPr>
          <t>MONTH SPELLED, DATE, YEAR FORMAT</t>
        </r>
        <r>
          <rPr>
            <sz val="8"/>
            <rFont val="Tahoma"/>
            <family val="0"/>
          </rPr>
          <t xml:space="preserve">
</t>
        </r>
      </text>
    </comment>
    <comment ref="D11" authorId="0">
      <text>
        <r>
          <rPr>
            <sz val="8"/>
            <rFont val="Tahoma"/>
            <family val="0"/>
          </rPr>
          <t xml:space="preserve">SELF-EXPLANATORY
</t>
        </r>
      </text>
    </comment>
    <comment ref="D10" authorId="0">
      <text>
        <r>
          <rPr>
            <b/>
            <sz val="8"/>
            <rFont val="Tahoma"/>
            <family val="0"/>
          </rPr>
          <t>SELF-EXPLANATORY</t>
        </r>
        <r>
          <rPr>
            <sz val="8"/>
            <rFont val="Tahoma"/>
            <family val="0"/>
          </rPr>
          <t xml:space="preserve">
</t>
        </r>
      </text>
    </comment>
    <comment ref="E24" authorId="0">
      <text>
        <r>
          <rPr>
            <b/>
            <sz val="8"/>
            <rFont val="Tahoma"/>
            <family val="0"/>
          </rPr>
          <t>AUTOMATIC FROM MONTHLY PROGRESS REPORT</t>
        </r>
        <r>
          <rPr>
            <sz val="8"/>
            <rFont val="Tahoma"/>
            <family val="0"/>
          </rPr>
          <t xml:space="preserve">
</t>
        </r>
      </text>
    </comment>
    <comment ref="E21" authorId="0">
      <text>
        <r>
          <rPr>
            <b/>
            <sz val="8"/>
            <rFont val="Tahoma"/>
            <family val="0"/>
          </rPr>
          <t>AUTOMATIC CALCULATED VALUE</t>
        </r>
      </text>
    </comment>
    <comment ref="J6" authorId="0">
      <text>
        <r>
          <rPr>
            <b/>
            <sz val="8"/>
            <rFont val="Tahoma"/>
            <family val="0"/>
          </rPr>
          <t>INSERT AND AUTOMATIC TO ALL OTHER SHEETS</t>
        </r>
        <r>
          <rPr>
            <sz val="8"/>
            <rFont val="Tahoma"/>
            <family val="0"/>
          </rPr>
          <t xml:space="preserve">
</t>
        </r>
      </text>
    </comment>
    <comment ref="L13" authorId="0">
      <text>
        <r>
          <rPr>
            <b/>
            <sz val="8"/>
            <rFont val="Tahoma"/>
            <family val="0"/>
          </rPr>
          <t>INSPECTOR TO DO MONTHLY CHECKLIST BELOW</t>
        </r>
        <r>
          <rPr>
            <sz val="8"/>
            <rFont val="Tahoma"/>
            <family val="0"/>
          </rPr>
          <t xml:space="preserve">
</t>
        </r>
      </text>
    </comment>
    <comment ref="I25" authorId="0">
      <text>
        <r>
          <rPr>
            <b/>
            <sz val="8"/>
            <rFont val="Tahoma"/>
            <family val="0"/>
          </rPr>
          <t>INSERT VALUE. IF OTHER THAN 5% STANDARD, PUT IN REMARKS</t>
        </r>
      </text>
    </comment>
    <comment ref="I24" authorId="0">
      <text>
        <r>
          <rPr>
            <b/>
            <sz val="8"/>
            <rFont val="Tahoma"/>
            <family val="0"/>
          </rPr>
          <t>AUTOMATIC FROM MONTHLY PROGRESS REPORT</t>
        </r>
        <r>
          <rPr>
            <sz val="8"/>
            <rFont val="Tahoma"/>
            <family val="0"/>
          </rPr>
          <t xml:space="preserve">
</t>
        </r>
      </text>
    </comment>
    <comment ref="J24" authorId="0">
      <text>
        <r>
          <rPr>
            <b/>
            <sz val="8"/>
            <rFont val="Tahoma"/>
            <family val="0"/>
          </rPr>
          <t>AUTOMATIC FROM MONTHLY PROGRESS REPORT</t>
        </r>
        <r>
          <rPr>
            <sz val="8"/>
            <rFont val="Tahoma"/>
            <family val="0"/>
          </rPr>
          <t xml:space="preserve">
</t>
        </r>
      </text>
    </comment>
    <comment ref="F26" authorId="1">
      <text>
        <r>
          <rPr>
            <b/>
            <sz val="8"/>
            <rFont val="Tahoma"/>
            <family val="0"/>
          </rPr>
          <t>jthirugn:</t>
        </r>
        <r>
          <rPr>
            <sz val="8"/>
            <rFont val="Tahoma"/>
            <family val="0"/>
          </rPr>
          <t xml:space="preserve">
Automatic from Basic Contract Retainage</t>
        </r>
      </text>
    </comment>
    <comment ref="J26" authorId="1">
      <text>
        <r>
          <rPr>
            <b/>
            <sz val="8"/>
            <rFont val="Tahoma"/>
            <family val="0"/>
          </rPr>
          <t>jthirugn:</t>
        </r>
        <r>
          <rPr>
            <sz val="8"/>
            <rFont val="Tahoma"/>
            <family val="0"/>
          </rPr>
          <t xml:space="preserve">
Automatic from Change Order Retainage</t>
        </r>
      </text>
    </comment>
    <comment ref="F24" authorId="1">
      <text>
        <r>
          <rPr>
            <b/>
            <sz val="8"/>
            <rFont val="Tahoma"/>
            <family val="0"/>
          </rPr>
          <t>jthirugn:</t>
        </r>
        <r>
          <rPr>
            <sz val="8"/>
            <rFont val="Tahoma"/>
            <family val="0"/>
          </rPr>
          <t xml:space="preserve">
Automatic from monthly progress report</t>
        </r>
      </text>
    </comment>
    <comment ref="A47" authorId="2">
      <text>
        <r>
          <rPr>
            <b/>
            <sz val="9"/>
            <rFont val="Tahoma"/>
            <family val="0"/>
          </rPr>
          <t>NEW PWA ADVISORY FOR ASO AND  PRE-AUDIT</t>
        </r>
        <r>
          <rPr>
            <sz val="9"/>
            <rFont val="Tahoma"/>
            <family val="0"/>
          </rPr>
          <t xml:space="preserve">
</t>
        </r>
      </text>
    </comment>
    <comment ref="A26" authorId="2">
      <text>
        <r>
          <rPr>
            <b/>
            <sz val="10"/>
            <rFont val="Tahoma"/>
            <family val="2"/>
          </rPr>
          <t>Normally when project has been accepted and the State asks that the project be kept open for any number of reasons</t>
        </r>
        <r>
          <rPr>
            <sz val="9"/>
            <rFont val="Tahoma"/>
            <family val="0"/>
          </rPr>
          <t xml:space="preserve">
</t>
        </r>
      </text>
    </comment>
    <comment ref="A30" authorId="2">
      <text>
        <r>
          <rPr>
            <b/>
            <sz val="9"/>
            <rFont val="Tahoma"/>
            <family val="0"/>
          </rPr>
          <t>CHECK IF THIS IS THE FINAL PAYMENT TO THE CONTRACTOR</t>
        </r>
        <r>
          <rPr>
            <sz val="9"/>
            <rFont val="Tahoma"/>
            <family val="0"/>
          </rPr>
          <t xml:space="preserve">
</t>
        </r>
      </text>
    </comment>
    <comment ref="I31" authorId="0">
      <text>
        <r>
          <rPr>
            <b/>
            <sz val="9"/>
            <rFont val="Tahoma"/>
            <family val="0"/>
          </rPr>
          <t>Check for Preferred Contractor's Apprenticeship Training Monthly statement</t>
        </r>
        <r>
          <rPr>
            <sz val="9"/>
            <rFont val="Tahoma"/>
            <family val="0"/>
          </rPr>
          <t xml:space="preserve">
</t>
        </r>
      </text>
    </comment>
    <comment ref="E32" authorId="0">
      <text>
        <r>
          <rPr>
            <b/>
            <sz val="9"/>
            <rFont val="Tahoma"/>
            <family val="0"/>
          </rPr>
          <t>If project has already been Accepted, forego the STATEMENT OF CONTRACT TIME and insert ACTUAL Accepted and/or Project Completion dates</t>
        </r>
        <r>
          <rPr>
            <sz val="9"/>
            <rFont val="Tahoma"/>
            <family val="0"/>
          </rPr>
          <t xml:space="preserve">
</t>
        </r>
      </text>
    </comment>
  </commentList>
</comments>
</file>

<file path=xl/comments3.xml><?xml version="1.0" encoding="utf-8"?>
<comments xmlns="http://schemas.openxmlformats.org/spreadsheetml/2006/main">
  <authors>
    <author>ckumabe</author>
  </authors>
  <commentList>
    <comment ref="D8" authorId="0">
      <text>
        <r>
          <rPr>
            <b/>
            <sz val="8"/>
            <rFont val="Tahoma"/>
            <family val="0"/>
          </rPr>
          <t>VALUE OF THE DESCRIBED EVENT.
INSERT THIS VALUE.</t>
        </r>
        <r>
          <rPr>
            <sz val="8"/>
            <rFont val="Tahoma"/>
            <family val="0"/>
          </rPr>
          <t xml:space="preserve">
</t>
        </r>
      </text>
    </comment>
    <comment ref="E8" authorId="0">
      <text>
        <r>
          <rPr>
            <b/>
            <sz val="8"/>
            <rFont val="Tahoma"/>
            <family val="0"/>
          </rPr>
          <t>WORK THAT HAS BEEN INSTALLED ON THE SITE.
INSERT THIS VALUE</t>
        </r>
        <r>
          <rPr>
            <sz val="8"/>
            <rFont val="Tahoma"/>
            <family val="0"/>
          </rPr>
          <t xml:space="preserve">
</t>
        </r>
      </text>
    </comment>
    <comment ref="F8" authorId="0">
      <text>
        <r>
          <rPr>
            <b/>
            <sz val="8"/>
            <rFont val="Tahoma"/>
            <family val="0"/>
          </rPr>
          <t>MATERIAL DELIVERED, BUT NOT INSTALLED.  90% OF INVOICE SUBMITTED.
INSERT THIS VALUE</t>
        </r>
        <r>
          <rPr>
            <sz val="8"/>
            <rFont val="Tahoma"/>
            <family val="0"/>
          </rPr>
          <t xml:space="preserve">
</t>
        </r>
      </text>
    </comment>
    <comment ref="G8" authorId="0">
      <text>
        <r>
          <rPr>
            <b/>
            <sz val="8"/>
            <rFont val="Tahoma"/>
            <family val="0"/>
          </rPr>
          <t>WORK INSTALLED AND 90% OF MATERIALS AT THE SITE OR IN STORAGE. CALCUALTED VALUE</t>
        </r>
        <r>
          <rPr>
            <sz val="8"/>
            <rFont val="Tahoma"/>
            <family val="0"/>
          </rPr>
          <t xml:space="preserve">
</t>
        </r>
      </text>
    </comment>
    <comment ref="I8" authorId="0">
      <text>
        <r>
          <rPr>
            <b/>
            <sz val="8"/>
            <rFont val="Tahoma"/>
            <family val="0"/>
          </rPr>
          <t>AMOUNT OF THE EVENT THAT IS COMPLETED.
CALCULATED VALUE</t>
        </r>
        <r>
          <rPr>
            <sz val="8"/>
            <rFont val="Tahoma"/>
            <family val="0"/>
          </rPr>
          <t xml:space="preserve">
</t>
        </r>
      </text>
    </comment>
    <comment ref="I1" authorId="0">
      <text>
        <r>
          <rPr>
            <b/>
            <sz val="8"/>
            <rFont val="Tahoma"/>
            <family val="0"/>
          </rPr>
          <t>TOTAL SHEETS INCLUDING CHANGE ORDER SHEET. ALL CELLS ARE LINKED</t>
        </r>
      </text>
    </comment>
    <comment ref="H4" authorId="0">
      <text>
        <r>
          <rPr>
            <b/>
            <sz val="8"/>
            <rFont val="Tahoma"/>
            <family val="0"/>
          </rPr>
          <t>INSERT PAYMENT NUMBER REFERENCE</t>
        </r>
        <r>
          <rPr>
            <sz val="8"/>
            <rFont val="Tahoma"/>
            <family val="0"/>
          </rPr>
          <t xml:space="preserve">
</t>
        </r>
      </text>
    </comment>
    <comment ref="B43" authorId="0">
      <text>
        <r>
          <rPr>
            <b/>
            <sz val="8"/>
            <rFont val="Tahoma"/>
            <family val="0"/>
          </rPr>
          <t>SUMMATIONS FOR COVER OR TALLY SHEET</t>
        </r>
        <r>
          <rPr>
            <sz val="8"/>
            <rFont val="Tahoma"/>
            <family val="0"/>
          </rPr>
          <t xml:space="preserve">
</t>
        </r>
      </text>
    </comment>
    <comment ref="B44" authorId="0">
      <text>
        <r>
          <rPr>
            <b/>
            <sz val="8"/>
            <rFont val="Tahoma"/>
            <family val="0"/>
          </rPr>
          <t>SUMMATIONS FOR COVER OR TALLY SHEET</t>
        </r>
        <r>
          <rPr>
            <sz val="8"/>
            <rFont val="Tahoma"/>
            <family val="0"/>
          </rPr>
          <t xml:space="preserve">
</t>
        </r>
      </text>
    </comment>
    <comment ref="B45" authorId="0">
      <text>
        <r>
          <rPr>
            <b/>
            <sz val="8"/>
            <rFont val="Tahoma"/>
            <family val="0"/>
          </rPr>
          <t>SUMMATIONS FOR COVER OR TALLY SHEET</t>
        </r>
        <r>
          <rPr>
            <sz val="8"/>
            <rFont val="Tahoma"/>
            <family val="0"/>
          </rPr>
          <t xml:space="preserve">
</t>
        </r>
      </text>
    </comment>
    <comment ref="B46" authorId="0">
      <text>
        <r>
          <rPr>
            <b/>
            <sz val="8"/>
            <rFont val="Tahoma"/>
            <family val="0"/>
          </rPr>
          <t>SUMMATIONS FOR COVER OR TALLY SHEET</t>
        </r>
        <r>
          <rPr>
            <sz val="8"/>
            <rFont val="Tahoma"/>
            <family val="0"/>
          </rPr>
          <t xml:space="preserve">
</t>
        </r>
      </text>
    </comment>
    <comment ref="B47" authorId="0">
      <text>
        <r>
          <rPr>
            <b/>
            <sz val="8"/>
            <rFont val="Tahoma"/>
            <family val="0"/>
          </rPr>
          <t>SUMMATIONS FOR COVER OR TALLY SHEET</t>
        </r>
        <r>
          <rPr>
            <sz val="8"/>
            <rFont val="Tahoma"/>
            <family val="0"/>
          </rPr>
          <t xml:space="preserve">
</t>
        </r>
      </text>
    </comment>
  </commentList>
</comments>
</file>

<file path=xl/comments4.xml><?xml version="1.0" encoding="utf-8"?>
<comments xmlns="http://schemas.openxmlformats.org/spreadsheetml/2006/main">
  <authors>
    <author>ckumabe</author>
  </authors>
  <commentList>
    <comment ref="F8" authorId="0">
      <text>
        <r>
          <rPr>
            <b/>
            <sz val="8"/>
            <rFont val="Tahoma"/>
            <family val="0"/>
          </rPr>
          <t>MATERIAL DELIVERED, BUT NOT INSTALLED.  90% OF INVOICE SUBMITTED.
INSERT THIS VALUE</t>
        </r>
        <r>
          <rPr>
            <sz val="8"/>
            <rFont val="Tahoma"/>
            <family val="0"/>
          </rPr>
          <t xml:space="preserve">
</t>
        </r>
      </text>
    </comment>
    <comment ref="G8" authorId="0">
      <text>
        <r>
          <rPr>
            <b/>
            <sz val="8"/>
            <rFont val="Tahoma"/>
            <family val="0"/>
          </rPr>
          <t>WORK INSTALLED AND 90% OF MATERIALS AT THE SITE OR IN STORAGE. CALCUALTED VALUE</t>
        </r>
        <r>
          <rPr>
            <sz val="8"/>
            <rFont val="Tahoma"/>
            <family val="0"/>
          </rPr>
          <t xml:space="preserve">
</t>
        </r>
      </text>
    </comment>
    <comment ref="I8" authorId="0">
      <text>
        <r>
          <rPr>
            <b/>
            <sz val="8"/>
            <rFont val="Tahoma"/>
            <family val="0"/>
          </rPr>
          <t>AMOUNT OF THE EVENT THAT IS COMPLETED.
CALCULATED VALUE</t>
        </r>
        <r>
          <rPr>
            <sz val="8"/>
            <rFont val="Tahoma"/>
            <family val="0"/>
          </rPr>
          <t xml:space="preserve">
</t>
        </r>
      </text>
    </comment>
    <comment ref="I1" authorId="0">
      <text>
        <r>
          <rPr>
            <b/>
            <sz val="8"/>
            <rFont val="Tahoma"/>
            <family val="0"/>
          </rPr>
          <t>TOTAL SHEETS SUBMITTED INCLUDING CHANGE ORDER. USUALLY 2 ONLY</t>
        </r>
        <r>
          <rPr>
            <sz val="8"/>
            <rFont val="Tahoma"/>
            <family val="0"/>
          </rPr>
          <t xml:space="preserve">
</t>
        </r>
      </text>
    </comment>
  </commentList>
</comments>
</file>

<file path=xl/comments5.xml><?xml version="1.0" encoding="utf-8"?>
<comments xmlns="http://schemas.openxmlformats.org/spreadsheetml/2006/main">
  <authors>
    <author>Ernest YW Lau</author>
    <author>jthirugn</author>
    <author>clyde k kumabe</author>
  </authors>
  <commentList>
    <comment ref="G13" authorId="0">
      <text>
        <r>
          <rPr>
            <b/>
            <sz val="8"/>
            <rFont val="Tahoma"/>
            <family val="0"/>
          </rPr>
          <t>Insert by GC per subcontr invoice agreement</t>
        </r>
        <r>
          <rPr>
            <sz val="8"/>
            <rFont val="Tahoma"/>
            <family val="0"/>
          </rPr>
          <t xml:space="preserve">
</t>
        </r>
      </text>
    </comment>
    <comment ref="G19" authorId="0">
      <text>
        <r>
          <rPr>
            <b/>
            <sz val="8"/>
            <rFont val="Tahoma"/>
            <family val="0"/>
          </rPr>
          <t>Insert by GC per subcontr invoice agreement</t>
        </r>
        <r>
          <rPr>
            <sz val="8"/>
            <rFont val="Tahoma"/>
            <family val="0"/>
          </rPr>
          <t xml:space="preserve">
</t>
        </r>
      </text>
    </comment>
    <comment ref="H19" authorId="0">
      <text>
        <r>
          <rPr>
            <b/>
            <sz val="8"/>
            <rFont val="Tahoma"/>
            <family val="0"/>
          </rPr>
          <t>Inserted by GC according to subcontract agreement</t>
        </r>
        <r>
          <rPr>
            <sz val="8"/>
            <rFont val="Tahoma"/>
            <family val="0"/>
          </rPr>
          <t xml:space="preserve">
</t>
        </r>
      </text>
    </comment>
    <comment ref="I40" authorId="1">
      <text>
        <r>
          <rPr>
            <b/>
            <sz val="8"/>
            <rFont val="Tahoma"/>
            <family val="0"/>
          </rPr>
          <t>jthirugn:</t>
        </r>
        <r>
          <rPr>
            <sz val="8"/>
            <rFont val="Tahoma"/>
            <family val="0"/>
          </rPr>
          <t xml:space="preserve">
Amount retained from subs</t>
        </r>
      </text>
    </comment>
    <comment ref="I45" authorId="1">
      <text>
        <r>
          <rPr>
            <b/>
            <sz val="8"/>
            <rFont val="Tahoma"/>
            <family val="0"/>
          </rPr>
          <t>jthirugn:</t>
        </r>
        <r>
          <rPr>
            <sz val="8"/>
            <rFont val="Tahoma"/>
            <family val="0"/>
          </rPr>
          <t xml:space="preserve">
Total amount retained from prime and subs</t>
        </r>
      </text>
    </comment>
    <comment ref="H13" authorId="0">
      <text>
        <r>
          <rPr>
            <b/>
            <sz val="8"/>
            <rFont val="Tahoma"/>
            <family val="0"/>
          </rPr>
          <t>Inserted by GC according to subcontract agreement</t>
        </r>
        <r>
          <rPr>
            <sz val="8"/>
            <rFont val="Tahoma"/>
            <family val="0"/>
          </rPr>
          <t xml:space="preserve">
</t>
        </r>
      </text>
    </comment>
    <comment ref="I15" authorId="1">
      <text>
        <r>
          <rPr>
            <b/>
            <sz val="8"/>
            <rFont val="Tahoma"/>
            <family val="0"/>
          </rPr>
          <t>jthirugn:</t>
        </r>
        <r>
          <rPr>
            <sz val="8"/>
            <rFont val="Tahoma"/>
            <family val="0"/>
          </rPr>
          <t xml:space="preserve">
Amount retained from prime.</t>
        </r>
      </text>
    </comment>
    <comment ref="I21" authorId="1">
      <text>
        <r>
          <rPr>
            <b/>
            <sz val="8"/>
            <rFont val="Tahoma"/>
            <family val="0"/>
          </rPr>
          <t>jthirugn:</t>
        </r>
        <r>
          <rPr>
            <sz val="8"/>
            <rFont val="Tahoma"/>
            <family val="0"/>
          </rPr>
          <t xml:space="preserve">
Amount retained from prime.</t>
        </r>
      </text>
    </comment>
    <comment ref="E42" authorId="1">
      <text>
        <r>
          <rPr>
            <b/>
            <sz val="8"/>
            <rFont val="Tahoma"/>
            <family val="0"/>
          </rPr>
          <t>jthirugn:</t>
        </r>
        <r>
          <rPr>
            <sz val="8"/>
            <rFont val="Tahoma"/>
            <family val="0"/>
          </rPr>
          <t xml:space="preserve">
Automatic from MNTHLY PROG RPT1</t>
        </r>
      </text>
    </comment>
    <comment ref="F42" authorId="1">
      <text>
        <r>
          <rPr>
            <b/>
            <sz val="8"/>
            <rFont val="Tahoma"/>
            <family val="0"/>
          </rPr>
          <t>jthirugn:</t>
        </r>
        <r>
          <rPr>
            <sz val="8"/>
            <rFont val="Tahoma"/>
            <family val="0"/>
          </rPr>
          <t xml:space="preserve">
Automatic from MNTHLY PROG RPT1</t>
        </r>
      </text>
    </comment>
    <comment ref="B15" authorId="1">
      <text>
        <r>
          <rPr>
            <b/>
            <sz val="8"/>
            <rFont val="Tahoma"/>
            <family val="0"/>
          </rPr>
          <t>jthirugn:</t>
        </r>
        <r>
          <rPr>
            <sz val="8"/>
            <rFont val="Tahoma"/>
            <family val="0"/>
          </rPr>
          <t xml:space="preserve">
Auto fill</t>
        </r>
      </text>
    </comment>
    <comment ref="C9" authorId="1">
      <text>
        <r>
          <rPr>
            <b/>
            <sz val="8"/>
            <rFont val="Tahoma"/>
            <family val="0"/>
          </rPr>
          <t>jthirugn:</t>
        </r>
        <r>
          <rPr>
            <sz val="8"/>
            <rFont val="Tahoma"/>
            <family val="0"/>
          </rPr>
          <t xml:space="preserve">
Auto fill</t>
        </r>
      </text>
    </comment>
    <comment ref="E15" authorId="2">
      <text>
        <r>
          <rPr>
            <b/>
            <sz val="9"/>
            <rFont val="Tahoma"/>
            <family val="0"/>
          </rPr>
          <t>Gross amount without subcontractor amount</t>
        </r>
        <r>
          <rPr>
            <sz val="9"/>
            <rFont val="Tahoma"/>
            <family val="0"/>
          </rPr>
          <t xml:space="preserve">
</t>
        </r>
      </text>
    </comment>
    <comment ref="F15" authorId="2">
      <text>
        <r>
          <rPr>
            <b/>
            <sz val="9"/>
            <rFont val="Tahoma"/>
            <family val="0"/>
          </rPr>
          <t>Gross complete without subcontractor amount</t>
        </r>
        <r>
          <rPr>
            <sz val="9"/>
            <rFont val="Tahoma"/>
            <family val="0"/>
          </rPr>
          <t xml:space="preserve">
</t>
        </r>
      </text>
    </comment>
  </commentList>
</comments>
</file>

<file path=xl/comments6.xml><?xml version="1.0" encoding="utf-8"?>
<comments xmlns="http://schemas.openxmlformats.org/spreadsheetml/2006/main">
  <authors>
    <author>Ernest YW Lau</author>
    <author>jthirugn</author>
    <author>clyde k kumabe</author>
  </authors>
  <commentList>
    <comment ref="G13" authorId="0">
      <text>
        <r>
          <rPr>
            <b/>
            <sz val="8"/>
            <rFont val="Tahoma"/>
            <family val="0"/>
          </rPr>
          <t>Insert by GC per subcontr invoice agreement</t>
        </r>
        <r>
          <rPr>
            <sz val="8"/>
            <rFont val="Tahoma"/>
            <family val="0"/>
          </rPr>
          <t xml:space="preserve">
</t>
        </r>
      </text>
    </comment>
    <comment ref="G19" authorId="0">
      <text>
        <r>
          <rPr>
            <b/>
            <sz val="8"/>
            <rFont val="Tahoma"/>
            <family val="0"/>
          </rPr>
          <t>Insert by GC per subcontr invoice agreement</t>
        </r>
        <r>
          <rPr>
            <sz val="8"/>
            <rFont val="Tahoma"/>
            <family val="0"/>
          </rPr>
          <t xml:space="preserve">
</t>
        </r>
      </text>
    </comment>
    <comment ref="H19" authorId="0">
      <text>
        <r>
          <rPr>
            <b/>
            <sz val="8"/>
            <rFont val="Tahoma"/>
            <family val="0"/>
          </rPr>
          <t>Inserted by GC according to subcontract agreement</t>
        </r>
        <r>
          <rPr>
            <sz val="8"/>
            <rFont val="Tahoma"/>
            <family val="0"/>
          </rPr>
          <t xml:space="preserve">
</t>
        </r>
      </text>
    </comment>
    <comment ref="I40" authorId="1">
      <text>
        <r>
          <rPr>
            <b/>
            <sz val="8"/>
            <rFont val="Tahoma"/>
            <family val="0"/>
          </rPr>
          <t>jthirugn:</t>
        </r>
        <r>
          <rPr>
            <sz val="8"/>
            <rFont val="Tahoma"/>
            <family val="0"/>
          </rPr>
          <t xml:space="preserve">
Amount retained from subs</t>
        </r>
      </text>
    </comment>
    <comment ref="I45" authorId="1">
      <text>
        <r>
          <rPr>
            <b/>
            <sz val="8"/>
            <rFont val="Tahoma"/>
            <family val="0"/>
          </rPr>
          <t>jthirugn:</t>
        </r>
        <r>
          <rPr>
            <sz val="8"/>
            <rFont val="Tahoma"/>
            <family val="0"/>
          </rPr>
          <t xml:space="preserve">
Total amount retained from prime and subs</t>
        </r>
      </text>
    </comment>
    <comment ref="H13" authorId="0">
      <text>
        <r>
          <rPr>
            <b/>
            <sz val="8"/>
            <rFont val="Tahoma"/>
            <family val="0"/>
          </rPr>
          <t>Inserted by GC according to subcontract agreement</t>
        </r>
        <r>
          <rPr>
            <sz val="8"/>
            <rFont val="Tahoma"/>
            <family val="0"/>
          </rPr>
          <t xml:space="preserve">
</t>
        </r>
      </text>
    </comment>
    <comment ref="I15" authorId="1">
      <text>
        <r>
          <rPr>
            <b/>
            <sz val="8"/>
            <rFont val="Tahoma"/>
            <family val="0"/>
          </rPr>
          <t>jthirugn:</t>
        </r>
        <r>
          <rPr>
            <sz val="8"/>
            <rFont val="Tahoma"/>
            <family val="0"/>
          </rPr>
          <t xml:space="preserve">
Amount retained from prime.</t>
        </r>
      </text>
    </comment>
    <comment ref="I21" authorId="1">
      <text>
        <r>
          <rPr>
            <b/>
            <sz val="8"/>
            <rFont val="Tahoma"/>
            <family val="0"/>
          </rPr>
          <t>jthirugn:</t>
        </r>
        <r>
          <rPr>
            <sz val="8"/>
            <rFont val="Tahoma"/>
            <family val="0"/>
          </rPr>
          <t xml:space="preserve">
Amount retained from prime.</t>
        </r>
      </text>
    </comment>
    <comment ref="E42" authorId="1">
      <text>
        <r>
          <rPr>
            <b/>
            <sz val="8"/>
            <rFont val="Tahoma"/>
            <family val="0"/>
          </rPr>
          <t>jthirugn:</t>
        </r>
        <r>
          <rPr>
            <sz val="8"/>
            <rFont val="Tahoma"/>
            <family val="0"/>
          </rPr>
          <t xml:space="preserve">
Automatic from change orders</t>
        </r>
      </text>
    </comment>
    <comment ref="F42" authorId="1">
      <text>
        <r>
          <rPr>
            <b/>
            <sz val="8"/>
            <rFont val="Tahoma"/>
            <family val="0"/>
          </rPr>
          <t>jthirugn:</t>
        </r>
        <r>
          <rPr>
            <sz val="8"/>
            <rFont val="Tahoma"/>
            <family val="0"/>
          </rPr>
          <t xml:space="preserve">
Automatic from change orders</t>
        </r>
      </text>
    </comment>
    <comment ref="C9" authorId="1">
      <text>
        <r>
          <rPr>
            <b/>
            <sz val="8"/>
            <rFont val="Tahoma"/>
            <family val="0"/>
          </rPr>
          <t>jthirugn:</t>
        </r>
        <r>
          <rPr>
            <sz val="8"/>
            <rFont val="Tahoma"/>
            <family val="0"/>
          </rPr>
          <t xml:space="preserve">
Auto fill</t>
        </r>
      </text>
    </comment>
    <comment ref="B15" authorId="1">
      <text>
        <r>
          <rPr>
            <b/>
            <sz val="8"/>
            <rFont val="Tahoma"/>
            <family val="0"/>
          </rPr>
          <t>jthirugn:</t>
        </r>
        <r>
          <rPr>
            <sz val="8"/>
            <rFont val="Tahoma"/>
            <family val="0"/>
          </rPr>
          <t xml:space="preserve">
Auto fill</t>
        </r>
      </text>
    </comment>
    <comment ref="E15" authorId="2">
      <text>
        <r>
          <rPr>
            <b/>
            <sz val="9"/>
            <rFont val="Tahoma"/>
            <family val="0"/>
          </rPr>
          <t>Gross minus subcontractor portion</t>
        </r>
        <r>
          <rPr>
            <sz val="9"/>
            <rFont val="Tahoma"/>
            <family val="0"/>
          </rPr>
          <t xml:space="preserve">
</t>
        </r>
      </text>
    </comment>
    <comment ref="F15" authorId="2">
      <text>
        <r>
          <rPr>
            <b/>
            <sz val="9"/>
            <rFont val="Tahoma"/>
            <family val="0"/>
          </rPr>
          <t>Gross minus subcontractor portion</t>
        </r>
        <r>
          <rPr>
            <sz val="9"/>
            <rFont val="Tahoma"/>
            <family val="0"/>
          </rPr>
          <t xml:space="preserve">
</t>
        </r>
      </text>
    </comment>
  </commentList>
</comments>
</file>

<file path=xl/comments7.xml><?xml version="1.0" encoding="utf-8"?>
<comments xmlns="http://schemas.openxmlformats.org/spreadsheetml/2006/main">
  <authors>
    <author>ckumabe</author>
  </authors>
  <commentList>
    <comment ref="D8" authorId="0">
      <text>
        <r>
          <rPr>
            <b/>
            <sz val="8"/>
            <rFont val="Tahoma"/>
            <family val="0"/>
          </rPr>
          <t>VALUE OF THE DESCRIBED EVENT.
INSERT THIS VALUE.</t>
        </r>
        <r>
          <rPr>
            <sz val="8"/>
            <rFont val="Tahoma"/>
            <family val="0"/>
          </rPr>
          <t xml:space="preserve">
</t>
        </r>
      </text>
    </comment>
    <comment ref="E8" authorId="0">
      <text>
        <r>
          <rPr>
            <b/>
            <sz val="8"/>
            <rFont val="Tahoma"/>
            <family val="0"/>
          </rPr>
          <t>WORK THAT HAS BEEN INSTALLED ON THE SITE.
INSERT THIS VALUE</t>
        </r>
        <r>
          <rPr>
            <sz val="8"/>
            <rFont val="Tahoma"/>
            <family val="0"/>
          </rPr>
          <t xml:space="preserve">
</t>
        </r>
      </text>
    </comment>
    <comment ref="F8" authorId="0">
      <text>
        <r>
          <rPr>
            <b/>
            <sz val="8"/>
            <rFont val="Tahoma"/>
            <family val="0"/>
          </rPr>
          <t>MATERIAL DELIVERED, BUT NOT INSTALLED.  90% OF INVOICE SUBMITTED.
INSERT THIS VALUE</t>
        </r>
        <r>
          <rPr>
            <sz val="8"/>
            <rFont val="Tahoma"/>
            <family val="0"/>
          </rPr>
          <t xml:space="preserve">
</t>
        </r>
      </text>
    </comment>
    <comment ref="G8" authorId="0">
      <text>
        <r>
          <rPr>
            <b/>
            <sz val="8"/>
            <rFont val="Tahoma"/>
            <family val="0"/>
          </rPr>
          <t>WORK INSTALLED AND 90% OF MATERIALS AT THE SITE OR IN STORAGE. CALCUALTED VALUE</t>
        </r>
        <r>
          <rPr>
            <sz val="8"/>
            <rFont val="Tahoma"/>
            <family val="0"/>
          </rPr>
          <t xml:space="preserve">
</t>
        </r>
      </text>
    </comment>
    <comment ref="I8" authorId="0">
      <text>
        <r>
          <rPr>
            <b/>
            <sz val="8"/>
            <rFont val="Tahoma"/>
            <family val="0"/>
          </rPr>
          <t>AMOUNT OF THE EVENT THAT IS COMPLETED.
CALCULATED VALUE</t>
        </r>
        <r>
          <rPr>
            <sz val="8"/>
            <rFont val="Tahoma"/>
            <family val="0"/>
          </rPr>
          <t xml:space="preserve">
</t>
        </r>
      </text>
    </comment>
  </commentList>
</comments>
</file>

<file path=xl/comments8.xml><?xml version="1.0" encoding="utf-8"?>
<comments xmlns="http://schemas.openxmlformats.org/spreadsheetml/2006/main">
  <authors>
    <author>ckumabe</author>
  </authors>
  <commentList>
    <comment ref="D8" authorId="0">
      <text>
        <r>
          <rPr>
            <b/>
            <sz val="8"/>
            <rFont val="Tahoma"/>
            <family val="0"/>
          </rPr>
          <t>VALUE OF THE DESCRIBED EVENT.
INSERT THIS VALUE.</t>
        </r>
        <r>
          <rPr>
            <sz val="8"/>
            <rFont val="Tahoma"/>
            <family val="0"/>
          </rPr>
          <t xml:space="preserve">
</t>
        </r>
      </text>
    </comment>
    <comment ref="E8" authorId="0">
      <text>
        <r>
          <rPr>
            <b/>
            <sz val="8"/>
            <rFont val="Tahoma"/>
            <family val="0"/>
          </rPr>
          <t>WORK THAT HAS BEEN INSTALLED ON THE SITE.
INSERT THIS VALUE</t>
        </r>
        <r>
          <rPr>
            <sz val="8"/>
            <rFont val="Tahoma"/>
            <family val="0"/>
          </rPr>
          <t xml:space="preserve">
</t>
        </r>
      </text>
    </comment>
    <comment ref="F8" authorId="0">
      <text>
        <r>
          <rPr>
            <b/>
            <sz val="8"/>
            <rFont val="Tahoma"/>
            <family val="0"/>
          </rPr>
          <t>MATERIAL DELIVERED, BUT NOT INSTALLED.  90% OF INVOICE SUBMITTED.
INSERT THIS VALUE</t>
        </r>
        <r>
          <rPr>
            <sz val="8"/>
            <rFont val="Tahoma"/>
            <family val="0"/>
          </rPr>
          <t xml:space="preserve">
</t>
        </r>
      </text>
    </comment>
    <comment ref="G8" authorId="0">
      <text>
        <r>
          <rPr>
            <b/>
            <sz val="8"/>
            <rFont val="Tahoma"/>
            <family val="0"/>
          </rPr>
          <t>WORK INSTALLED AND 90% OF MATERIALS AT THE SITE OR IN STORAGE. CALCUALTED VALUE</t>
        </r>
        <r>
          <rPr>
            <sz val="8"/>
            <rFont val="Tahoma"/>
            <family val="0"/>
          </rPr>
          <t xml:space="preserve">
</t>
        </r>
      </text>
    </comment>
    <comment ref="I8" authorId="0">
      <text>
        <r>
          <rPr>
            <b/>
            <sz val="8"/>
            <rFont val="Tahoma"/>
            <family val="0"/>
          </rPr>
          <t>AMOUNT OF THE EVENT THAT IS COMPLETED.
CALCULATED VALUE</t>
        </r>
        <r>
          <rPr>
            <sz val="8"/>
            <rFont val="Tahoma"/>
            <family val="0"/>
          </rPr>
          <t xml:space="preserve">
</t>
        </r>
      </text>
    </comment>
  </commentList>
</comments>
</file>

<file path=xl/comments9.xml><?xml version="1.0" encoding="utf-8"?>
<comments xmlns="http://schemas.openxmlformats.org/spreadsheetml/2006/main">
  <authors>
    <author>ckumabe</author>
  </authors>
  <commentList>
    <comment ref="D8" authorId="0">
      <text>
        <r>
          <rPr>
            <b/>
            <sz val="8"/>
            <rFont val="Tahoma"/>
            <family val="0"/>
          </rPr>
          <t>VALUE OF THE DESCRIBED EVENT.
INSERT THIS VALUE.</t>
        </r>
        <r>
          <rPr>
            <sz val="8"/>
            <rFont val="Tahoma"/>
            <family val="0"/>
          </rPr>
          <t xml:space="preserve">
</t>
        </r>
      </text>
    </comment>
    <comment ref="E8" authorId="0">
      <text>
        <r>
          <rPr>
            <b/>
            <sz val="8"/>
            <rFont val="Tahoma"/>
            <family val="0"/>
          </rPr>
          <t>WORK THAT HAS BEEN INSTALLED ON THE SITE.
INSERT THIS VALUE</t>
        </r>
        <r>
          <rPr>
            <sz val="8"/>
            <rFont val="Tahoma"/>
            <family val="0"/>
          </rPr>
          <t xml:space="preserve">
</t>
        </r>
      </text>
    </comment>
    <comment ref="F8" authorId="0">
      <text>
        <r>
          <rPr>
            <b/>
            <sz val="8"/>
            <rFont val="Tahoma"/>
            <family val="0"/>
          </rPr>
          <t>MATERIAL DELIVERED, BUT NOT INSTALLED.  90% OF INVOICE SUBMITTED.
INSERT THIS VALUE</t>
        </r>
        <r>
          <rPr>
            <sz val="8"/>
            <rFont val="Tahoma"/>
            <family val="0"/>
          </rPr>
          <t xml:space="preserve">
</t>
        </r>
      </text>
    </comment>
    <comment ref="G8" authorId="0">
      <text>
        <r>
          <rPr>
            <b/>
            <sz val="8"/>
            <rFont val="Tahoma"/>
            <family val="0"/>
          </rPr>
          <t>WORK INSTALLED AND 90% OF MATERIALS AT THE SITE OR IN STORAGE. CALCUALTED VALUE</t>
        </r>
        <r>
          <rPr>
            <sz val="8"/>
            <rFont val="Tahoma"/>
            <family val="0"/>
          </rPr>
          <t xml:space="preserve">
</t>
        </r>
      </text>
    </comment>
    <comment ref="I8" authorId="0">
      <text>
        <r>
          <rPr>
            <b/>
            <sz val="8"/>
            <rFont val="Tahoma"/>
            <family val="0"/>
          </rPr>
          <t>AMOUNT OF THE EVENT THAT IS COMPLETED.
CALCULATED VALUE</t>
        </r>
        <r>
          <rPr>
            <sz val="8"/>
            <rFont val="Tahoma"/>
            <family val="0"/>
          </rPr>
          <t xml:space="preserve">
</t>
        </r>
      </text>
    </comment>
  </commentList>
</comments>
</file>

<file path=xl/sharedStrings.xml><?xml version="1.0" encoding="utf-8"?>
<sst xmlns="http://schemas.openxmlformats.org/spreadsheetml/2006/main" count="491" uniqueCount="288">
  <si>
    <t>FORM DPW – C2</t>
  </si>
  <si>
    <t>REV 1/05</t>
  </si>
  <si>
    <t>STATE OF HAWAII</t>
  </si>
  <si>
    <t>DEPARTMENT OF ACCOUNTING AND GENERAL SERVICES</t>
  </si>
  <si>
    <t>DIVISION OF PUBLIC WORKS</t>
  </si>
  <si>
    <t>STATEMENT OF CONTRACT TIME</t>
  </si>
  <si>
    <t>PROJECT TITLE</t>
  </si>
  <si>
    <t>LOCATION</t>
  </si>
  <si>
    <t>DAGS JOB NO.</t>
  </si>
  <si>
    <t xml:space="preserve"> </t>
  </si>
  <si>
    <t>PREVIOUSLY REPORTED</t>
  </si>
  <si>
    <t>TOTAL TO DATE</t>
  </si>
  <si>
    <t>Date of Notice to Proceed</t>
  </si>
  <si>
    <t>Original Contract Time</t>
  </si>
  <si>
    <t>*Extensions Granted to Date</t>
  </si>
  <si>
    <t xml:space="preserve">   a. Inclement Weather</t>
  </si>
  <si>
    <t xml:space="preserve">   b. Change Orders</t>
  </si>
  <si>
    <t xml:space="preserve">   c. Others</t>
  </si>
  <si>
    <t>Revised Contract Time</t>
  </si>
  <si>
    <t>Revised Contract Completion Date</t>
  </si>
  <si>
    <t>Working Days Remaining</t>
  </si>
  <si>
    <t>ALL LISTED TIME ARE BY CALENDAR DAYS</t>
  </si>
  <si>
    <t>____________________________________   ______________</t>
  </si>
  <si>
    <t>c.d.</t>
  </si>
  <si>
    <t>RECOMMEND APPROVAL:</t>
  </si>
  <si>
    <t>APPROVED:</t>
  </si>
  <si>
    <t xml:space="preserve">                                                                                                                                            Contractor's Representative                                      Date</t>
  </si>
  <si>
    <t>______________________________________    ______________</t>
  </si>
  <si>
    <t>Project Inspector</t>
  </si>
  <si>
    <t>Date</t>
  </si>
  <si>
    <t xml:space="preserve">Internal Use:  [   ]  Behind Letter to be sent     [   ]  Change Order Pending     [   ]   Material Delivery is late     [   ]   Funding pending       </t>
  </si>
  <si>
    <t>FORM DPW-CIA 2/05</t>
  </si>
  <si>
    <t>Department of Accounting and General Services</t>
  </si>
  <si>
    <t>Division of Public Works</t>
  </si>
  <si>
    <t>MONTHLY ESTIMATE</t>
  </si>
  <si>
    <t>Date:</t>
  </si>
  <si>
    <t>CONTRACT</t>
  </si>
  <si>
    <t>CHANGE ORDERS</t>
  </si>
  <si>
    <t>Adjusted Contract Amount</t>
  </si>
  <si>
    <t>WORK ACCOMPLISHED</t>
  </si>
  <si>
    <t>Completed to Date</t>
  </si>
  <si>
    <t>Amount Subject to Payment</t>
  </si>
  <si>
    <t>Payments to Date</t>
  </si>
  <si>
    <t>Payments Now Due</t>
  </si>
  <si>
    <t>3.  Recommended:</t>
  </si>
  <si>
    <t>CONTRACTOR:</t>
  </si>
  <si>
    <t>ADDRESS:</t>
  </si>
  <si>
    <t>PROJECT TITLE:</t>
  </si>
  <si>
    <t>Contract No.</t>
  </si>
  <si>
    <t>DAGS Job No.</t>
  </si>
  <si>
    <t>Total</t>
  </si>
  <si>
    <t xml:space="preserve">FOR THE MONTH OF    </t>
  </si>
  <si>
    <t>4.  Recommended:</t>
  </si>
  <si>
    <t>5.  Approved:</t>
  </si>
  <si>
    <t>Name of Contractor</t>
  </si>
  <si>
    <t>DPW FORM 60</t>
  </si>
  <si>
    <t>MONTHLY CONSTRUCTION PROGRESS REPORT</t>
  </si>
  <si>
    <t>OF</t>
  </si>
  <si>
    <t>NO.  (a)</t>
  </si>
  <si>
    <t>DESCRIPTION OF ITEM     (b)</t>
  </si>
  <si>
    <t>TOTAL VALUE           OF ITEM ©</t>
  </si>
  <si>
    <t>VALUE OF COMPLETE &amp; DELIVERED (f)=(d)+(e)</t>
  </si>
  <si>
    <t>PERCENT COMPLETE (g)</t>
  </si>
  <si>
    <t>PAGE:</t>
  </si>
  <si>
    <t>FOR MONTH OF:</t>
  </si>
  <si>
    <t>FOR PAYMENT NO.:</t>
  </si>
  <si>
    <t>TOOLS</t>
  </si>
  <si>
    <t>WORK FORCE</t>
  </si>
  <si>
    <t>PROGRESS</t>
  </si>
  <si>
    <t>MATERIAL DELIVERY</t>
  </si>
  <si>
    <t>SATISFACTORY</t>
  </si>
  <si>
    <t>VALUE OF WORK COMPLETE/INSTALLED (d) [1]</t>
  </si>
  <si>
    <t>VALUE OF MATERIALS DELIVERED (e) [2]</t>
  </si>
  <si>
    <t>[2]</t>
  </si>
  <si>
    <t>Use this column only for materials that have been [1] delivered and acceptably stored at the job site and [2] conform with the specifications.  Amount shown should be 90% of the invoice value of such materials attached.</t>
  </si>
  <si>
    <t xml:space="preserve">I certify that the materials recommended for payment (1) have been delivered to the job site, (2) conform with specifications, (3) are stored in such a manner that they will not be afftected by the weather and/or elements, and (4) all phases of work are being satisfactorily pursued.   </t>
  </si>
  <si>
    <t xml:space="preserve">[1]            </t>
  </si>
  <si>
    <t>Department of Accounting and General Services                                          Division of Public Works</t>
  </si>
  <si>
    <t>TOTAL FOR THIS SHEET [1]</t>
  </si>
  <si>
    <t>TOTAL FOR THIS SHEET [2]</t>
  </si>
  <si>
    <t>TOTAL FOR THIS SHEET [3]</t>
  </si>
  <si>
    <t>TOTAL FOR THIS SHEET [4]</t>
  </si>
  <si>
    <t>TOTAL FOR THIS SHEET [5]</t>
  </si>
  <si>
    <t>CO</t>
  </si>
  <si>
    <t>CO1</t>
  </si>
  <si>
    <t>DESCRIPTION OF CHANGE ORDER     (b)</t>
  </si>
  <si>
    <t>Do not include payment for materials not incorporated in the work in this column.</t>
  </si>
  <si>
    <t>[   ] YES         [   ] NO</t>
  </si>
  <si>
    <t>[   ] YES          [   ] NO</t>
  </si>
  <si>
    <t>[  ] YES          [   ] NO</t>
  </si>
  <si>
    <t xml:space="preserve">  </t>
  </si>
  <si>
    <t>Monthly Progress Payments:</t>
  </si>
  <si>
    <r>
      <t>1. Contractor shall submit</t>
    </r>
    <r>
      <rPr>
        <sz val="12"/>
        <rFont val="Times New Roman"/>
        <family val="1"/>
      </rPr>
      <t xml:space="preserve"> the following:</t>
    </r>
  </si>
  <si>
    <r>
      <t>a. One complete original</t>
    </r>
    <r>
      <rPr>
        <sz val="12"/>
        <rFont val="Times New Roman"/>
        <family val="1"/>
      </rPr>
      <t xml:space="preserve"> billing (monthly estimate, progress report, and statement of contract time)</t>
    </r>
  </si>
  <si>
    <r>
      <t>b. Two copies of the monthly estimate sheet</t>
    </r>
    <r>
      <rPr>
        <sz val="12"/>
        <rFont val="Times New Roman"/>
        <family val="1"/>
      </rPr>
      <t xml:space="preserve"> only</t>
    </r>
  </si>
  <si>
    <t>Final Payments:</t>
  </si>
  <si>
    <t>The process is the same as monthly progress payments except for the following:</t>
  </si>
  <si>
    <r>
      <t xml:space="preserve">a. </t>
    </r>
    <r>
      <rPr>
        <b/>
        <sz val="12"/>
        <rFont val="Times New Roman"/>
        <family val="1"/>
      </rPr>
      <t>One complete original</t>
    </r>
  </si>
  <si>
    <r>
      <t xml:space="preserve">b. </t>
    </r>
    <r>
      <rPr>
        <b/>
        <sz val="12"/>
        <rFont val="Times New Roman"/>
        <family val="1"/>
      </rPr>
      <t>Two copies of the complete billing</t>
    </r>
  </si>
  <si>
    <r>
      <t xml:space="preserve">c. </t>
    </r>
    <r>
      <rPr>
        <b/>
        <sz val="12"/>
        <rFont val="Times New Roman"/>
        <family val="1"/>
      </rPr>
      <t>Two copies of the monthly estimate sheet</t>
    </r>
    <r>
      <rPr>
        <sz val="12"/>
        <rFont val="Times New Roman"/>
        <family val="1"/>
      </rPr>
      <t xml:space="preserve"> only</t>
    </r>
  </si>
  <si>
    <t>INSTRUCTIONS FOR FILLING-OUT THE MONTHLY ESTIMATE, MONTHLY PROGRESS REPORT WITH CHANGE ORDERS, AND STATEMENT OF CONTRACT TIME</t>
  </si>
  <si>
    <t>1.  We have tried to automate as much of the filling of the forms as possible.</t>
  </si>
  <si>
    <t>4.  You are to submit only the amount of forms as needed.</t>
  </si>
  <si>
    <t>5.  The forms are made to record a total of 275 events which are usually only needed for larger projects or multiple building type projects.</t>
  </si>
  <si>
    <t>6,  MOST projects wlll use no more than the MONTHLY ESTIMATE, 1 each of the MONTHLY PROGRESS REPORT and CHANGE ORDER SHEET - as needed, and the STATEMENT OF CONTRACT TIME.</t>
  </si>
  <si>
    <t>7.  Follow the directions above as to the amount of copies of each to submit, and when.</t>
  </si>
  <si>
    <t>2.  Many, but not all of the repetitive items are linked.  Please check the comments and try using the form.</t>
  </si>
  <si>
    <t>8.  May not be fully debugged.</t>
  </si>
  <si>
    <t xml:space="preserve">9.  Double check work by own methods </t>
  </si>
  <si>
    <r>
      <t xml:space="preserve">4. If the </t>
    </r>
    <r>
      <rPr>
        <b/>
        <sz val="12"/>
        <rFont val="Times New Roman"/>
        <family val="1"/>
      </rPr>
      <t>Project Acceptance date</t>
    </r>
    <r>
      <rPr>
        <sz val="12"/>
        <rFont val="Times New Roman"/>
        <family val="1"/>
      </rPr>
      <t xml:space="preserve"> is on or before the current contract completion date, a statement of contract time is not required, however a notation on the monthly estimate should state “Proj Accept: (date), Contr Compl: (date).”</t>
    </r>
  </si>
  <si>
    <t>HELPFUL HINTS:</t>
  </si>
  <si>
    <t xml:space="preserve">2.  Use a clip rather than staple to keep copies together in lieu of stapleing them.   </t>
  </si>
  <si>
    <t>1.  Sign signature in BLUE ink on the original copy to distinguish from the rest of the copies.  Per auditor's instructions, the first copy must have an original signature.  Copies have been returned when they felt that the original couldn'tt be distinguished from the copies.</t>
  </si>
  <si>
    <t>CHANGES OF NOTE:</t>
  </si>
  <si>
    <t>MONTHLY ESTIMATE:</t>
  </si>
  <si>
    <t>MONTHLY PROGRESS REPORT:</t>
  </si>
  <si>
    <t>STATEMENT OF CONTRACT TIME:</t>
  </si>
  <si>
    <t>1.  There is only one entry for Change Orders.  This is for approved TOTAL ONLY.</t>
  </si>
  <si>
    <t xml:space="preserve">1.  This sheet(s) have the SAME entries as for the submitted Construction Schedule &amp; the Cost Breakdown submitted for the Commencement Requirements for the project. </t>
  </si>
  <si>
    <t>1.  There is only one sheet needed as opposed to one sheet per month.  All time is now measured in calendar days.  The only time another sheet is needed is if the project is more than a year in duration</t>
  </si>
  <si>
    <t xml:space="preserve">2.  As most projects do not need it, most contracts will use no more than the first sheet (35 events), or only one sheet will be submitted monthly. </t>
  </si>
  <si>
    <t>3.  Should any project require more than 275 events, submittals excluded, then a new worksheet will have to be pasted.</t>
  </si>
  <si>
    <t>2.  More than one sheet will be needed only if the contract should extend more than a year, then a new worksheet will have to be pasted.</t>
  </si>
  <si>
    <t>MONTHLY ESTIMATE CHECKLIST</t>
  </si>
  <si>
    <t>DUE MONTHLY:</t>
  </si>
  <si>
    <t xml:space="preserve"> [     ]  SUBMITTAL REGISTER                     [     ]  COMMENCEMENT REQUIREMENTS</t>
  </si>
  <si>
    <t>By signature / Title:</t>
  </si>
  <si>
    <t>[     ]</t>
  </si>
  <si>
    <t>Mobilization/Construction Aids</t>
  </si>
  <si>
    <t>Aliiaimoku Bldg, Replace Air Conditioning System</t>
  </si>
  <si>
    <t>Selective Demo (Concrete Coring - 02070)</t>
  </si>
  <si>
    <t>CMU Block (Aczon Construction Ltd. - 0422</t>
  </si>
  <si>
    <t>Concrete/Reinforcement/Form (Aloha Steel</t>
  </si>
  <si>
    <t>Structural Steel (S and M Weilding Co., Ltd.</t>
  </si>
  <si>
    <t>Acoustical Ceiling (Ace Interiors - 09510)</t>
  </si>
  <si>
    <t>Painting (Kikuta Painting - 09900)</t>
  </si>
  <si>
    <t>Asbestos &amp; Lead Removal (R&amp;D Tech - 132</t>
  </si>
  <si>
    <t>Plumbing (Alco Mechanical - 15400)</t>
  </si>
  <si>
    <t>AC &amp; Ventilation/HVAC Cleaning (Standard</t>
  </si>
  <si>
    <t>Electrical (MK Electric - 16050, 16402 &amp; 165</t>
  </si>
  <si>
    <t>Misc. Install/Carpentry Works</t>
  </si>
  <si>
    <t>Project Coordination/Administration</t>
  </si>
  <si>
    <t>Bond, Permit, Insurance, Taxes</t>
  </si>
  <si>
    <t>DAGS CO-02 Sound Barrier @ Temp Chiller</t>
  </si>
  <si>
    <t>Basic Contract</t>
  </si>
  <si>
    <t>Change Order</t>
  </si>
  <si>
    <t>Basic Contract Amount</t>
  </si>
  <si>
    <t>Project Inspector or Engineer</t>
  </si>
  <si>
    <t>Area Engineer/Architect</t>
  </si>
  <si>
    <t>Branch Chief or District Engineer</t>
  </si>
  <si>
    <t>State Public Works Administrator</t>
  </si>
  <si>
    <t>END OF MONTH / YEAR</t>
  </si>
  <si>
    <t>DAGS CO-03</t>
  </si>
  <si>
    <t>DAGS- CO-04/CP10</t>
  </si>
  <si>
    <t>DAGS CO-05/CP-12</t>
  </si>
  <si>
    <t>DAGS CO-06/CP-15</t>
  </si>
  <si>
    <t>DAGS CO-07/CP-16</t>
  </si>
  <si>
    <t>DAGS CO-08/CP-13</t>
  </si>
  <si>
    <t>DAGS--CO-09/CP-4, CP-8A</t>
  </si>
  <si>
    <t>DAGS-CO-10/CP-11</t>
  </si>
  <si>
    <t>DAGS-CO-11/</t>
  </si>
  <si>
    <t>DAGS CO-01</t>
  </si>
  <si>
    <t>TOTAL FOR SHEET [2]</t>
  </si>
  <si>
    <t>TOTAL FOR SHEET [3]</t>
  </si>
  <si>
    <t>TOTAL FOR SHEET [4]</t>
  </si>
  <si>
    <t>TOTAL FOR SHEET [5]</t>
  </si>
  <si>
    <t>='MNTHLY EST'!$J$6</t>
  </si>
  <si>
    <t>BASIC CONTRACT TOTALS:</t>
  </si>
  <si>
    <t>CHANGE ORDER TOTALS</t>
  </si>
  <si>
    <t>City, State ZIP:</t>
  </si>
  <si>
    <t>DPW-CIA 7/06</t>
  </si>
  <si>
    <t xml:space="preserve">Department of Accounting and General Services                                        </t>
  </si>
  <si>
    <t>Contract No.:</t>
  </si>
  <si>
    <t>DAGS Job No.:</t>
  </si>
  <si>
    <t>CLOSED</t>
  </si>
  <si>
    <t>TRADE</t>
  </si>
  <si>
    <t>LICENSE NO.</t>
  </si>
  <si>
    <t>% CMPL</t>
  </si>
  <si>
    <t>General Contractor</t>
  </si>
  <si>
    <t>ABC-23456</t>
  </si>
  <si>
    <t>Sealer</t>
  </si>
  <si>
    <t>C-56789</t>
  </si>
  <si>
    <t>Landscape</t>
  </si>
  <si>
    <t>C-7865</t>
  </si>
  <si>
    <t>NOTE:</t>
  </si>
  <si>
    <t>Columnar totals shall be equal in dollar value to that on the Monthly Estimate Sheet</t>
  </si>
  <si>
    <t>I certify that the above retentions are correct for this request.</t>
  </si>
  <si>
    <t>Initial - Project Inspector or Engineer</t>
  </si>
  <si>
    <t>By Signature                                                                                                        Date</t>
  </si>
  <si>
    <t xml:space="preserve">For the Month of: </t>
  </si>
  <si>
    <t>Total Retained from Subs</t>
  </si>
  <si>
    <t>RETN %</t>
  </si>
  <si>
    <t>CONTRACT AMOUNT RETAINED</t>
  </si>
  <si>
    <t>SUB-CONTRACT AMOUNT RETAINED</t>
  </si>
  <si>
    <t>PRIME CONTRACTOR</t>
  </si>
  <si>
    <t>SUBCONTRACTOR</t>
  </si>
  <si>
    <t>Sub A</t>
  </si>
  <si>
    <t>Sub B</t>
  </si>
  <si>
    <t>A</t>
  </si>
  <si>
    <t>B</t>
  </si>
  <si>
    <t>COMPL. TO DATE</t>
  </si>
  <si>
    <t xml:space="preserve"> BASIC CONTRACT - PRIME &amp; SUB CONTRACTOR RETAINAGE CALCULATION</t>
  </si>
  <si>
    <t>BASIC CONTRACT AMOUNT</t>
  </si>
  <si>
    <t>BASIC SUB-CONTRACT AMOUNT</t>
  </si>
  <si>
    <t>BASIC CONTRACT - RETAINED FROM PRIME AND SUBS (A+B)</t>
  </si>
  <si>
    <t>Checked/Verified by:</t>
  </si>
  <si>
    <t xml:space="preserve"> CHANGE ORDER - PRIME &amp; SUB CONTRACTOR RETAINAGE CALCULATION</t>
  </si>
  <si>
    <t>CHANGE ORDER CONTRACT - RETAINED FROM PRIME AND SUBS (A+B)</t>
  </si>
  <si>
    <t>Prime Contractor Name</t>
  </si>
  <si>
    <t>CHANGE ORDER AMOUNT</t>
  </si>
  <si>
    <t>CHANGE ORDER AMOUNT RETAINED</t>
  </si>
  <si>
    <t>CHANGE ORDER SUB AMOUNT</t>
  </si>
  <si>
    <t>CHANGE ORDER SUB AMOUNT RETAINED</t>
  </si>
  <si>
    <t>Payment No.      FINAL [   ]</t>
  </si>
  <si>
    <t>3.  CHECK RED NOTCH AT CORNER OF CELLS FOR HELPFUL HINTS</t>
  </si>
  <si>
    <t>The Public Works Administrator certifies that change orders have been issued and the work performed.</t>
  </si>
  <si>
    <t>[    ]    PROJECT SCHEDULE</t>
  </si>
  <si>
    <t xml:space="preserve"> [     ]  DAILY REPORTS                                                      [     ]  PAYROLL AFFIDAVITS</t>
  </si>
  <si>
    <t>SPECIALTY / MISC:</t>
  </si>
  <si>
    <t>[   ]   CONTRACT NUMBER</t>
  </si>
  <si>
    <r>
      <t xml:space="preserve">Remarks: For projects already Accepted and/or Completed, delete Statement Of Contract Time and add..                                                                                                                                                                                                                                                                      </t>
    </r>
    <r>
      <rPr>
        <b/>
        <sz val="14"/>
        <rFont val="Arial"/>
        <family val="2"/>
      </rPr>
      <t>[   ] Project Acceptance Date                                                                                                                [   ] Project Completion Date</t>
    </r>
  </si>
  <si>
    <t>**Percent Contract Completed to Date</t>
  </si>
  <si>
    <t>[   ]   SEE ATTACHED GRAPH OF TIME VS VALUE       [   ] Other:</t>
  </si>
  <si>
    <t>NOTICE TO PROCEED DATE :</t>
  </si>
  <si>
    <t>DAYS THIS PERIOD</t>
  </si>
  <si>
    <r>
      <t xml:space="preserve">[     ]  PROJECT NAME AND LOCATION                  [    ]  ALL SIGNATURES                                                                                                                      [      ] </t>
    </r>
    <r>
      <rPr>
        <b/>
        <sz val="10"/>
        <rFont val="Arial"/>
        <family val="2"/>
      </rPr>
      <t>AS NEED</t>
    </r>
    <r>
      <rPr>
        <sz val="10"/>
        <rFont val="Arial"/>
        <family val="2"/>
      </rPr>
      <t xml:space="preserve"> - WASTE REDUCTION PROGRESS REPORT</t>
    </r>
  </si>
  <si>
    <t>[   ]   AIR CONDITION ACCEPTANCE       [   ] PAINT ACCEPTANCE</t>
  </si>
  <si>
    <t>FOR OFFICE USE ONLY</t>
  </si>
  <si>
    <t>2. If corrections were necessary in processing the billing, forward a copy of the corrections to the contractor via email in PDF format.  Instruct the contractor to “incorporate corrections into the next billing.”</t>
  </si>
  <si>
    <t>3. If the project is for the University of Hawaii or Community Colleges, an additional copy of the complete billing shall be included when routing for processing and approval.</t>
  </si>
  <si>
    <t>The order of the sheets should also be noted, so that the contractor does it correctly:</t>
  </si>
  <si>
    <t>Monthly Construction Progress Report (Basic)</t>
  </si>
  <si>
    <t>Monthly Construction Progress Report (Change Order)</t>
  </si>
  <si>
    <t>Basic Contract Retainage Sheet</t>
  </si>
  <si>
    <t>Change Order Retainage Sheet</t>
  </si>
  <si>
    <t>Statement of Contract Time</t>
  </si>
  <si>
    <t>Monthly Estimate Sheet</t>
  </si>
  <si>
    <t>Graph - Show by Estimated Monthly progressIF linearly the Time vs Completion falls behind schedule</t>
  </si>
  <si>
    <r>
      <t xml:space="preserve">3.  Enter only the spaces shaded </t>
    </r>
    <r>
      <rPr>
        <b/>
        <sz val="12"/>
        <rFont val="Times New Roman"/>
        <family val="1"/>
      </rPr>
      <t>yellow</t>
    </r>
    <r>
      <rPr>
        <sz val="12"/>
        <color indexed="43"/>
        <rFont val="Times New Roman"/>
        <family val="1"/>
      </rPr>
      <t>.</t>
    </r>
    <r>
      <rPr>
        <sz val="12"/>
        <rFont val="Times New Roman"/>
        <family val="1"/>
      </rPr>
      <t xml:space="preserve">  The forms are rather self-explanatory, if you check comments.   </t>
    </r>
  </si>
  <si>
    <t xml:space="preserve">                                                       MONTH</t>
  </si>
  <si>
    <t xml:space="preserve">                               YEAR</t>
  </si>
  <si>
    <t>CONTRACT DAYS ELAPSED           (Calendar Days)</t>
  </si>
  <si>
    <t xml:space="preserve">                            APPROVED NON-WORK DAYS</t>
  </si>
  <si>
    <t xml:space="preserve">                                                                                                        COMMENT</t>
  </si>
  <si>
    <t>JANUARY</t>
  </si>
  <si>
    <t>FEBRUARY</t>
  </si>
  <si>
    <t>MARCH</t>
  </si>
  <si>
    <t>APRIL</t>
  </si>
  <si>
    <t>MAY</t>
  </si>
  <si>
    <t>JUNE</t>
  </si>
  <si>
    <t>JULY</t>
  </si>
  <si>
    <t>AUGUST</t>
  </si>
  <si>
    <t>SEPTEMBER</t>
  </si>
  <si>
    <t>OCTOBER</t>
  </si>
  <si>
    <t>NOVEMBER</t>
  </si>
  <si>
    <t>DECEMBER</t>
  </si>
  <si>
    <r>
      <t xml:space="preserve">Retained [   ]        </t>
    </r>
    <r>
      <rPr>
        <b/>
        <sz val="18"/>
        <rFont val="Arial"/>
        <family val="2"/>
      </rPr>
      <t>RELEASED [   ]</t>
    </r>
  </si>
  <si>
    <t>Retainage:</t>
  </si>
  <si>
    <t>1. "Retained" shall be checked when a portion of the amount earned is withheld from the current monthly progress payment.</t>
  </si>
  <si>
    <t xml:space="preserve">2. "Released" shall be checked when a portion or whole of the sum of retained from previous progress payments is </t>
  </si>
  <si>
    <t>included in the current monthly progress payment.</t>
  </si>
  <si>
    <t>Revised Procedure for Submitting Copies of Contract Billings – 12/20</t>
  </si>
  <si>
    <t>DECEMBER 2020</t>
  </si>
  <si>
    <t>XXXXX</t>
  </si>
  <si>
    <t>XX-XX-XXXX</t>
  </si>
  <si>
    <t xml:space="preserve">  Chief, Construction Management Branch                       Date</t>
  </si>
  <si>
    <t xml:space="preserve">FOR CONSTRUCTION MANAGEMENT BRANCH USE </t>
  </si>
  <si>
    <r>
      <t xml:space="preserve">1.  I certify that the above bill is correct, just, that payment has not been received, and all payroll affidavits have been submitted, are current, or proper deductive exclusions have been made to this request; and least 80% of our workforce resides in Hawaii.    </t>
    </r>
    <r>
      <rPr>
        <b/>
        <sz val="12"/>
        <rFont val="Arial"/>
        <family val="2"/>
      </rPr>
      <t>[   ] As a preferred contractor, I have submitted all apprenticeship approval forms.</t>
    </r>
  </si>
  <si>
    <t>2.  Computed and Checked by:</t>
  </si>
  <si>
    <t xml:space="preserve"> I certify that all required insurance coverages have been in full force and effect for the entire period for which this payment is requested.</t>
  </si>
  <si>
    <t>* All extensions of time shall be previously approved under separate cover before being listed ** Should Actual Work Completed (in %) fall behind Scheduled/Planned Work (in %) by more than 15%, the General Conditions constitute it as being behind schedule. The S-Curve shall be updated and submitted as part of the monthly estimate.</t>
  </si>
  <si>
    <t>** Percent Contract Schedule To Date</t>
  </si>
  <si>
    <t>Project: XXXXXXXXXXXX</t>
  </si>
  <si>
    <t>DAGS Job No. XX-XX-XX</t>
  </si>
  <si>
    <t>DATA FOR VERIFICATION OF ON-SCHEDULE PERFORMANCE</t>
  </si>
  <si>
    <t xml:space="preserve">MONTH </t>
  </si>
  <si>
    <t>SCHEDULED</t>
  </si>
  <si>
    <t>ACTUAL</t>
  </si>
  <si>
    <t>VARIANCE               (I = H-E)</t>
  </si>
  <si>
    <t>MONTHLY VALUE ( C )</t>
  </si>
  <si>
    <t>CUMMULATIVE TOTAL VALUE (D)</t>
  </si>
  <si>
    <t>TOTAL  % COMPLETED  ( E )</t>
  </si>
  <si>
    <t>MONTHLY VALUE (F)</t>
  </si>
  <si>
    <t>CUMMULATIVE TOTAL VALUE (G)</t>
  </si>
  <si>
    <t>TOTAL  % COMPLETED (H)</t>
  </si>
  <si>
    <t>S-CURVE</t>
  </si>
  <si>
    <t>XX %</t>
  </si>
  <si>
    <t>TOTAL CONTRACT AMT.</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</si>
</sst>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409]dddd\,\ mmmm\ dd\,\ yyyy"/>
    <numFmt numFmtId="170" formatCode="[$-409]mmmm\ d\,\ yyyy;@"/>
    <numFmt numFmtId="171" formatCode="&quot;$&quot;#,##0.0_);[Red]\(&quot;$&quot;#,##0.0\)"/>
    <numFmt numFmtId="172" formatCode="&quot;$&quot;#,##0"/>
    <numFmt numFmtId="173" formatCode="[$-409]h:mm:ss\ AM/PM"/>
    <numFmt numFmtId="174" formatCode="[$-F400]h:mm:ss\ AM/PM"/>
    <numFmt numFmtId="175" formatCode="0.0%"/>
    <numFmt numFmtId="176" formatCode="mmmm\-yy"/>
    <numFmt numFmtId="177" formatCode="[$-409]mmm\-yy;@"/>
    <numFmt numFmtId="178" formatCode="&quot;$&quot;#,##0;[Red]&quot;$&quot;#,##0"/>
  </numFmts>
  <fonts count="104">
    <font>
      <sz val="10"/>
      <name val="Arial"/>
      <family val="0"/>
    </font>
    <font>
      <b/>
      <sz val="12"/>
      <name val="Times New Roman"/>
      <family val="1"/>
    </font>
    <font>
      <b/>
      <sz val="7"/>
      <name val="Times New Roman"/>
      <family val="1"/>
    </font>
    <font>
      <b/>
      <sz val="9"/>
      <name val="Garamond"/>
      <family val="1"/>
    </font>
    <font>
      <b/>
      <sz val="12"/>
      <name val="Arial"/>
      <family val="2"/>
    </font>
    <font>
      <b/>
      <sz val="10"/>
      <name val="Arial"/>
      <family val="2"/>
    </font>
    <font>
      <b/>
      <sz val="9"/>
      <name val="Arial"/>
      <family val="2"/>
    </font>
    <font>
      <b/>
      <sz val="11"/>
      <name val="Arial"/>
      <family val="2"/>
    </font>
    <font>
      <b/>
      <u val="single"/>
      <sz val="11"/>
      <name val="Arial"/>
      <family val="2"/>
    </font>
    <font>
      <sz val="4"/>
      <name val="Arial"/>
      <family val="0"/>
    </font>
    <font>
      <sz val="8"/>
      <name val="Arial"/>
      <family val="0"/>
    </font>
    <font>
      <sz val="5"/>
      <name val="Arial"/>
      <family val="0"/>
    </font>
    <font>
      <b/>
      <sz val="14"/>
      <name val="Arial"/>
      <family val="2"/>
    </font>
    <font>
      <sz val="14"/>
      <name val="Arial"/>
      <family val="2"/>
    </font>
    <font>
      <b/>
      <sz val="8"/>
      <name val="Arial"/>
      <family val="2"/>
    </font>
    <font>
      <sz val="9"/>
      <name val="Arial"/>
      <family val="0"/>
    </font>
    <font>
      <sz val="8"/>
      <name val="Tahoma"/>
      <family val="0"/>
    </font>
    <font>
      <b/>
      <sz val="8"/>
      <name val="Tahoma"/>
      <family val="0"/>
    </font>
    <font>
      <b/>
      <sz val="16"/>
      <name val="Arial"/>
      <family val="2"/>
    </font>
    <font>
      <sz val="16"/>
      <name val="Arial"/>
      <family val="2"/>
    </font>
    <font>
      <sz val="12"/>
      <name val="Times New Roman"/>
      <family val="1"/>
    </font>
    <font>
      <sz val="8"/>
      <name val="Times New Roman"/>
      <family val="1"/>
    </font>
    <font>
      <b/>
      <u val="single"/>
      <sz val="12"/>
      <name val="Times New Roman"/>
      <family val="1"/>
    </font>
    <font>
      <b/>
      <u val="single"/>
      <sz val="12"/>
      <name val="Arial"/>
      <family val="2"/>
    </font>
    <font>
      <b/>
      <u val="single"/>
      <sz val="14"/>
      <name val="Times New Roman"/>
      <family val="1"/>
    </font>
    <font>
      <b/>
      <sz val="20"/>
      <name val="Arial"/>
      <family val="2"/>
    </font>
    <font>
      <b/>
      <u val="single"/>
      <sz val="18"/>
      <name val="Arial"/>
      <family val="2"/>
    </font>
    <font>
      <sz val="18"/>
      <name val="Arial"/>
      <family val="0"/>
    </font>
    <font>
      <b/>
      <sz val="18"/>
      <name val="Arial"/>
      <family val="0"/>
    </font>
    <font>
      <sz val="12"/>
      <name val="Arial"/>
      <family val="2"/>
    </font>
    <font>
      <b/>
      <sz val="26"/>
      <name val="Arial"/>
      <family val="2"/>
    </font>
    <font>
      <u val="single"/>
      <sz val="7.5"/>
      <color indexed="12"/>
      <name val="Arial"/>
      <family val="0"/>
    </font>
    <font>
      <u val="single"/>
      <sz val="7.5"/>
      <color indexed="36"/>
      <name val="Arial"/>
      <family val="0"/>
    </font>
    <font>
      <sz val="12"/>
      <color indexed="43"/>
      <name val="Times New Roman"/>
      <family val="1"/>
    </font>
    <font>
      <b/>
      <u val="single"/>
      <sz val="14"/>
      <name val="Arial"/>
      <family val="2"/>
    </font>
    <font>
      <u val="single"/>
      <sz val="9"/>
      <name val="Arial"/>
      <family val="0"/>
    </font>
    <font>
      <b/>
      <sz val="8"/>
      <color indexed="48"/>
      <name val="Arial"/>
      <family val="2"/>
    </font>
    <font>
      <b/>
      <sz val="8"/>
      <color indexed="57"/>
      <name val="Arial"/>
      <family val="2"/>
    </font>
    <font>
      <b/>
      <sz val="10"/>
      <color indexed="57"/>
      <name val="Arial"/>
      <family val="2"/>
    </font>
    <font>
      <sz val="14"/>
      <color indexed="17"/>
      <name val="Arial"/>
      <family val="0"/>
    </font>
    <font>
      <b/>
      <sz val="12"/>
      <color indexed="10"/>
      <name val="Arial"/>
      <family val="2"/>
    </font>
    <font>
      <b/>
      <sz val="14"/>
      <color indexed="10"/>
      <name val="Arial"/>
      <family val="2"/>
    </font>
    <font>
      <sz val="10"/>
      <color indexed="18"/>
      <name val="Arial"/>
      <family val="2"/>
    </font>
    <font>
      <sz val="9"/>
      <name val="Tahoma"/>
      <family val="0"/>
    </font>
    <font>
      <b/>
      <sz val="9"/>
      <name val="Tahoma"/>
      <family val="0"/>
    </font>
    <font>
      <b/>
      <sz val="10"/>
      <name val="Tahoma"/>
      <family val="2"/>
    </font>
    <font>
      <b/>
      <sz val="12"/>
      <color indexed="10"/>
      <name val="Times New Roman"/>
      <family val="1"/>
    </font>
    <font>
      <sz val="11"/>
      <name val="Arial"/>
      <family val="0"/>
    </font>
    <font>
      <sz val="10"/>
      <color indexed="8"/>
      <name val="Calibri"/>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Calibri"/>
      <family val="2"/>
    </font>
    <font>
      <b/>
      <sz val="10"/>
      <color indexed="8"/>
      <name val="Calibri"/>
      <family val="2"/>
    </font>
    <font>
      <sz val="8"/>
      <color indexed="8"/>
      <name val="Calibri"/>
      <family val="2"/>
    </font>
    <font>
      <b/>
      <sz val="10"/>
      <color indexed="30"/>
      <name val="Calibri"/>
      <family val="2"/>
    </font>
    <font>
      <b/>
      <sz val="10"/>
      <color indexed="10"/>
      <name val="Calibri"/>
      <family val="2"/>
    </font>
    <font>
      <sz val="10"/>
      <name val="Calibri"/>
      <family val="2"/>
    </font>
    <font>
      <sz val="10"/>
      <color indexed="30"/>
      <name val="Calibri"/>
      <family val="2"/>
    </font>
    <font>
      <sz val="10"/>
      <color indexed="10"/>
      <name val="Calibri"/>
      <family val="2"/>
    </font>
    <font>
      <b/>
      <sz val="10"/>
      <name val="Calibri"/>
      <family val="2"/>
    </font>
    <font>
      <b/>
      <u val="single"/>
      <sz val="16"/>
      <color indexed="8"/>
      <name val="Calibri"/>
      <family val="2"/>
    </font>
    <font>
      <b/>
      <u val="single"/>
      <sz val="14"/>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9"/>
      <color theme="1"/>
      <name val="Calibri"/>
      <family val="2"/>
    </font>
    <font>
      <b/>
      <sz val="10"/>
      <color theme="1"/>
      <name val="Calibri"/>
      <family val="2"/>
    </font>
    <font>
      <sz val="8"/>
      <color theme="1"/>
      <name val="Calibri"/>
      <family val="2"/>
    </font>
    <font>
      <b/>
      <sz val="10"/>
      <color rgb="FF0070C0"/>
      <name val="Calibri"/>
      <family val="2"/>
    </font>
    <font>
      <b/>
      <sz val="10"/>
      <color rgb="FFFF0000"/>
      <name val="Calibri"/>
      <family val="2"/>
    </font>
    <font>
      <sz val="10"/>
      <color rgb="FF0070C0"/>
      <name val="Calibri"/>
      <family val="2"/>
    </font>
    <font>
      <sz val="10"/>
      <color rgb="FFFF0000"/>
      <name val="Calibri"/>
      <family val="2"/>
    </font>
    <font>
      <b/>
      <u val="single"/>
      <sz val="16"/>
      <color theme="1"/>
      <name val="Calibri"/>
      <family val="2"/>
    </font>
    <font>
      <b/>
      <u val="single"/>
      <sz val="14"/>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lightGrid"/>
    </fill>
    <fill>
      <patternFill patternType="gray0625">
        <bgColor indexed="42"/>
      </patternFill>
    </fill>
    <fill>
      <patternFill patternType="solid">
        <fgColor indexed="9"/>
        <bgColor indexed="64"/>
      </patternFill>
    </fill>
    <fill>
      <patternFill patternType="solid">
        <fgColor rgb="FFFFFF0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style="thin"/>
    </border>
    <border>
      <left style="thin"/>
      <right style="thin"/>
      <top style="thin"/>
      <bottom>
        <color indexed="63"/>
      </bottom>
    </border>
    <border>
      <left style="thin"/>
      <right style="thin"/>
      <top style="medium"/>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color indexed="63"/>
      </right>
      <top style="thin"/>
      <bottom style="thick"/>
    </border>
    <border>
      <left style="thick"/>
      <right style="thick"/>
      <top style="thick"/>
      <bottom style="thick"/>
    </border>
    <border>
      <left>
        <color indexed="63"/>
      </left>
      <right style="thin"/>
      <top>
        <color indexed="63"/>
      </top>
      <bottom style="thin"/>
    </border>
    <border>
      <left>
        <color indexed="63"/>
      </left>
      <right style="thin"/>
      <top style="thin"/>
      <bottom style="thin"/>
    </border>
    <border>
      <left style="thin"/>
      <right style="thin"/>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style="thin"/>
    </border>
    <border>
      <left style="double"/>
      <right>
        <color indexed="63"/>
      </right>
      <top style="thin"/>
      <bottom>
        <color indexed="63"/>
      </bottom>
    </border>
    <border>
      <left>
        <color indexed="63"/>
      </left>
      <right style="double"/>
      <top style="thin"/>
      <bottom>
        <color indexed="63"/>
      </bottom>
    </border>
    <border>
      <left style="thin"/>
      <right style="thin"/>
      <top>
        <color indexed="63"/>
      </top>
      <bottom style="thin"/>
    </border>
    <border>
      <left style="thin"/>
      <right>
        <color indexed="63"/>
      </right>
      <top style="thin"/>
      <bottom style="medium"/>
    </border>
    <border>
      <left>
        <color indexed="63"/>
      </left>
      <right style="thin"/>
      <top style="thin"/>
      <bottom style="medium"/>
    </border>
    <border>
      <left style="thin"/>
      <right>
        <color indexed="63"/>
      </right>
      <top style="double"/>
      <bottom>
        <color indexed="63"/>
      </bottom>
    </border>
    <border>
      <left>
        <color indexed="63"/>
      </left>
      <right style="thin"/>
      <top style="double"/>
      <bottom>
        <color indexed="63"/>
      </bottom>
    </border>
    <border>
      <left style="thin"/>
      <right style="thin"/>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0" applyNumberFormat="0" applyBorder="0" applyAlignment="0" applyProtection="0"/>
    <xf numFmtId="0" fontId="80" fillId="27" borderId="1" applyNumberFormat="0" applyAlignment="0" applyProtection="0"/>
    <xf numFmtId="0" fontId="8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2" fillId="0" borderId="0" applyNumberFormat="0" applyFill="0" applyBorder="0" applyAlignment="0" applyProtection="0"/>
    <xf numFmtId="0" fontId="32"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31"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541">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4" fillId="0" borderId="12" xfId="0" applyFont="1" applyBorder="1" applyAlignment="1">
      <alignment/>
    </xf>
    <xf numFmtId="0" fontId="0" fillId="0" borderId="13" xfId="0" applyBorder="1" applyAlignment="1">
      <alignment/>
    </xf>
    <xf numFmtId="0" fontId="4" fillId="0" borderId="14" xfId="0" applyFont="1" applyBorder="1" applyAlignment="1">
      <alignment horizontal="center" vertical="top" wrapText="1"/>
    </xf>
    <xf numFmtId="0" fontId="0" fillId="0" borderId="12" xfId="0" applyBorder="1" applyAlignment="1">
      <alignment/>
    </xf>
    <xf numFmtId="0" fontId="0" fillId="0" borderId="14" xfId="0" applyBorder="1" applyAlignment="1">
      <alignment horizontal="right"/>
    </xf>
    <xf numFmtId="0" fontId="0" fillId="0" borderId="14" xfId="0" applyBorder="1" applyAlignment="1">
      <alignment horizontal="center"/>
    </xf>
    <xf numFmtId="0" fontId="0" fillId="0" borderId="15" xfId="0" applyBorder="1" applyAlignment="1">
      <alignment/>
    </xf>
    <xf numFmtId="0" fontId="0" fillId="0" borderId="12" xfId="0" applyFill="1" applyBorder="1" applyAlignment="1">
      <alignment/>
    </xf>
    <xf numFmtId="0" fontId="10" fillId="0" borderId="14" xfId="0" applyFont="1" applyBorder="1" applyAlignment="1">
      <alignment horizontal="center"/>
    </xf>
    <xf numFmtId="0" fontId="0" fillId="0" borderId="0" xfId="0" applyAlignment="1">
      <alignment/>
    </xf>
    <xf numFmtId="0" fontId="7" fillId="0" borderId="0" xfId="0" applyFont="1" applyAlignment="1">
      <alignment/>
    </xf>
    <xf numFmtId="0" fontId="12" fillId="0" borderId="0" xfId="0" applyFont="1" applyAlignment="1">
      <alignment/>
    </xf>
    <xf numFmtId="0" fontId="0" fillId="0" borderId="0" xfId="0" applyAlignment="1">
      <alignment vertical="top"/>
    </xf>
    <xf numFmtId="0" fontId="7" fillId="0" borderId="14" xfId="0" applyFont="1" applyBorder="1" applyAlignment="1">
      <alignment horizontal="right" wrapText="1"/>
    </xf>
    <xf numFmtId="0" fontId="7" fillId="0" borderId="14" xfId="0" applyFont="1" applyBorder="1" applyAlignment="1">
      <alignment horizontal="center"/>
    </xf>
    <xf numFmtId="0" fontId="14" fillId="0" borderId="16" xfId="0" applyFont="1" applyBorder="1" applyAlignment="1">
      <alignment horizontal="center" wrapText="1"/>
    </xf>
    <xf numFmtId="0" fontId="10" fillId="0" borderId="15" xfId="0" applyFont="1" applyBorder="1" applyAlignment="1">
      <alignment/>
    </xf>
    <xf numFmtId="0" fontId="10" fillId="0" borderId="10" xfId="0" applyFont="1" applyBorder="1" applyAlignment="1">
      <alignment/>
    </xf>
    <xf numFmtId="0" fontId="10" fillId="0" borderId="17" xfId="0" applyFont="1" applyBorder="1" applyAlignment="1">
      <alignment/>
    </xf>
    <xf numFmtId="0" fontId="7" fillId="0" borderId="14" xfId="0" applyFont="1" applyBorder="1" applyAlignment="1">
      <alignment horizontal="right"/>
    </xf>
    <xf numFmtId="0" fontId="14" fillId="0" borderId="18" xfId="0" applyFont="1" applyBorder="1" applyAlignment="1">
      <alignment horizontal="center" wrapText="1"/>
    </xf>
    <xf numFmtId="10" fontId="10" fillId="0" borderId="14" xfId="0" applyNumberFormat="1" applyFont="1" applyBorder="1" applyAlignment="1">
      <alignment/>
    </xf>
    <xf numFmtId="0" fontId="10" fillId="0" borderId="19" xfId="0" applyFont="1" applyBorder="1" applyAlignment="1">
      <alignment horizontal="center"/>
    </xf>
    <xf numFmtId="0" fontId="14" fillId="0" borderId="20" xfId="0" applyFont="1" applyBorder="1" applyAlignment="1">
      <alignment horizontal="center"/>
    </xf>
    <xf numFmtId="10" fontId="10" fillId="0" borderId="20" xfId="0" applyNumberFormat="1" applyFont="1" applyBorder="1" applyAlignment="1">
      <alignment/>
    </xf>
    <xf numFmtId="0" fontId="23" fillId="0" borderId="0" xfId="0" applyFont="1" applyAlignment="1">
      <alignment wrapText="1"/>
    </xf>
    <xf numFmtId="0" fontId="1" fillId="0" borderId="0" xfId="0" applyFont="1" applyBorder="1" applyAlignment="1">
      <alignment horizontal="left" vertical="top" wrapText="1" indent="2"/>
    </xf>
    <xf numFmtId="0" fontId="21" fillId="0" borderId="0" xfId="0" applyFont="1" applyBorder="1" applyAlignment="1">
      <alignment horizontal="left" vertical="top" wrapText="1" indent="2"/>
    </xf>
    <xf numFmtId="0" fontId="1" fillId="0" borderId="0" xfId="0" applyFont="1" applyBorder="1" applyAlignment="1">
      <alignment horizontal="left" vertical="top" wrapText="1" indent="1"/>
    </xf>
    <xf numFmtId="0" fontId="20" fillId="0" borderId="0" xfId="0" applyFont="1" applyBorder="1" applyAlignment="1">
      <alignment horizontal="left" vertical="top" wrapText="1" indent="6"/>
    </xf>
    <xf numFmtId="0" fontId="20" fillId="0" borderId="0" xfId="0" applyFont="1" applyBorder="1" applyAlignment="1">
      <alignment horizontal="left" vertical="top" wrapText="1" indent="1"/>
    </xf>
    <xf numFmtId="0" fontId="20" fillId="0" borderId="0" xfId="0" applyFont="1" applyBorder="1" applyAlignment="1">
      <alignment vertical="top" wrapText="1"/>
    </xf>
    <xf numFmtId="0" fontId="20" fillId="0" borderId="0" xfId="0" applyFont="1" applyBorder="1" applyAlignment="1">
      <alignment horizontal="left" vertical="top" wrapText="1" indent="2"/>
    </xf>
    <xf numFmtId="0" fontId="22" fillId="0" borderId="0" xfId="0" applyFont="1" applyBorder="1" applyAlignment="1">
      <alignment horizontal="left" vertical="top" wrapText="1" indent="2"/>
    </xf>
    <xf numFmtId="0" fontId="24" fillId="0" borderId="0" xfId="0" applyFont="1" applyBorder="1" applyAlignment="1">
      <alignment horizontal="left" vertical="top" wrapText="1" indent="2"/>
    </xf>
    <xf numFmtId="10" fontId="0" fillId="0" borderId="14" xfId="0" applyNumberFormat="1" applyBorder="1" applyAlignment="1">
      <alignment horizontal="right"/>
    </xf>
    <xf numFmtId="0" fontId="20" fillId="0" borderId="0" xfId="0" applyFont="1" applyAlignment="1">
      <alignment/>
    </xf>
    <xf numFmtId="0" fontId="20" fillId="0" borderId="0" xfId="0" applyFont="1" applyAlignment="1">
      <alignment wrapText="1"/>
    </xf>
    <xf numFmtId="0" fontId="22" fillId="0" borderId="0" xfId="0" applyFont="1" applyAlignment="1">
      <alignment/>
    </xf>
    <xf numFmtId="0" fontId="4" fillId="0" borderId="0" xfId="0" applyFont="1" applyBorder="1" applyAlignment="1">
      <alignment/>
    </xf>
    <xf numFmtId="49" fontId="18" fillId="0" borderId="0" xfId="0" applyNumberFormat="1" applyFont="1" applyFill="1" applyBorder="1" applyAlignment="1">
      <alignment horizontal="left" vertical="top"/>
    </xf>
    <xf numFmtId="49" fontId="18" fillId="0" borderId="11" xfId="0" applyNumberFormat="1" applyFont="1" applyFill="1" applyBorder="1" applyAlignment="1">
      <alignment horizontal="left" vertical="top"/>
    </xf>
    <xf numFmtId="0" fontId="0" fillId="0" borderId="0" xfId="0" applyFont="1" applyAlignment="1" applyProtection="1">
      <alignment/>
      <protection/>
    </xf>
    <xf numFmtId="0" fontId="0" fillId="0" borderId="0" xfId="0" applyAlignment="1" applyProtection="1">
      <alignment/>
      <protection/>
    </xf>
    <xf numFmtId="0" fontId="0" fillId="0" borderId="0" xfId="0" applyAlignment="1" applyProtection="1">
      <alignment/>
      <protection/>
    </xf>
    <xf numFmtId="0" fontId="0" fillId="0" borderId="0" xfId="0" applyAlignment="1" applyProtection="1">
      <alignment horizontal="center"/>
      <protection/>
    </xf>
    <xf numFmtId="0" fontId="5"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horizontal="left"/>
      <protection/>
    </xf>
    <xf numFmtId="0" fontId="12" fillId="0" borderId="0" xfId="0" applyFont="1" applyAlignment="1" applyProtection="1">
      <alignment/>
      <protection/>
    </xf>
    <xf numFmtId="0" fontId="18" fillId="0" borderId="0" xfId="0" applyFont="1" applyAlignment="1" applyProtection="1">
      <alignment horizontal="right"/>
      <protection/>
    </xf>
    <xf numFmtId="0" fontId="18" fillId="0" borderId="0" xfId="0" applyFont="1" applyAlignment="1" applyProtection="1">
      <alignment/>
      <protection/>
    </xf>
    <xf numFmtId="0" fontId="12" fillId="0" borderId="0" xfId="0" applyFont="1" applyAlignment="1" applyProtection="1">
      <alignment/>
      <protection/>
    </xf>
    <xf numFmtId="0" fontId="18" fillId="0" borderId="16" xfId="0" applyFont="1" applyBorder="1" applyAlignment="1" applyProtection="1">
      <alignment/>
      <protection/>
    </xf>
    <xf numFmtId="0" fontId="12" fillId="0" borderId="0" xfId="0" applyFont="1" applyBorder="1" applyAlignment="1" applyProtection="1">
      <alignment/>
      <protection/>
    </xf>
    <xf numFmtId="0" fontId="23" fillId="0" borderId="21" xfId="0" applyFont="1" applyBorder="1" applyAlignment="1" applyProtection="1">
      <alignment/>
      <protection/>
    </xf>
    <xf numFmtId="0" fontId="13" fillId="0" borderId="22" xfId="0" applyFont="1" applyBorder="1" applyAlignment="1" applyProtection="1">
      <alignment/>
      <protection/>
    </xf>
    <xf numFmtId="0" fontId="0" fillId="0" borderId="22" xfId="0" applyBorder="1" applyAlignment="1" applyProtection="1">
      <alignment/>
      <protection/>
    </xf>
    <xf numFmtId="0" fontId="0" fillId="0" borderId="23" xfId="0" applyBorder="1" applyAlignment="1" applyProtection="1">
      <alignment/>
      <protection/>
    </xf>
    <xf numFmtId="0" fontId="13" fillId="0" borderId="0" xfId="0" applyFont="1" applyBorder="1" applyAlignment="1" applyProtection="1">
      <alignment/>
      <protection/>
    </xf>
    <xf numFmtId="0" fontId="0" fillId="0" borderId="0" xfId="0" applyBorder="1" applyAlignment="1" applyProtection="1">
      <alignment horizontal="left"/>
      <protection/>
    </xf>
    <xf numFmtId="0" fontId="0" fillId="0" borderId="0" xfId="0" applyBorder="1" applyAlignment="1" applyProtection="1">
      <alignment/>
      <protection/>
    </xf>
    <xf numFmtId="0" fontId="27" fillId="0" borderId="0" xfId="0" applyFont="1" applyAlignment="1" applyProtection="1">
      <alignment horizontal="left"/>
      <protection/>
    </xf>
    <xf numFmtId="0" fontId="23" fillId="0" borderId="24" xfId="0" applyFont="1" applyBorder="1" applyAlignment="1" applyProtection="1">
      <alignment/>
      <protection/>
    </xf>
    <xf numFmtId="0" fontId="0" fillId="0" borderId="25" xfId="0" applyBorder="1" applyAlignment="1" applyProtection="1">
      <alignment/>
      <protection/>
    </xf>
    <xf numFmtId="0" fontId="23" fillId="0" borderId="24" xfId="0" applyFont="1" applyBorder="1" applyAlignment="1" applyProtection="1">
      <alignment/>
      <protection/>
    </xf>
    <xf numFmtId="0" fontId="23" fillId="0" borderId="0" xfId="0" applyFont="1" applyBorder="1" applyAlignment="1" applyProtection="1">
      <alignment/>
      <protection/>
    </xf>
    <xf numFmtId="0" fontId="26" fillId="0" borderId="0" xfId="0" applyFont="1" applyAlignment="1" applyProtection="1">
      <alignment/>
      <protection/>
    </xf>
    <xf numFmtId="0" fontId="29" fillId="0" borderId="0" xfId="0" applyFont="1" applyBorder="1" applyAlignment="1" applyProtection="1">
      <alignment wrapText="1"/>
      <protection/>
    </xf>
    <xf numFmtId="0" fontId="19" fillId="0" borderId="0" xfId="0" applyFont="1" applyAlignment="1" applyProtection="1">
      <alignment/>
      <protection/>
    </xf>
    <xf numFmtId="0" fontId="13" fillId="0" borderId="0" xfId="0" applyFont="1" applyBorder="1" applyAlignment="1" applyProtection="1">
      <alignment/>
      <protection/>
    </xf>
    <xf numFmtId="0" fontId="26" fillId="0" borderId="0" xfId="0" applyFont="1" applyAlignment="1" applyProtection="1">
      <alignment horizontal="right"/>
      <protection/>
    </xf>
    <xf numFmtId="0" fontId="0" fillId="0" borderId="0" xfId="0" applyBorder="1" applyAlignment="1" applyProtection="1">
      <alignment horizontal="center"/>
      <protection/>
    </xf>
    <xf numFmtId="0" fontId="0" fillId="0" borderId="0" xfId="0" applyBorder="1" applyAlignment="1" applyProtection="1">
      <alignment/>
      <protection/>
    </xf>
    <xf numFmtId="44" fontId="27" fillId="0" borderId="16" xfId="0" applyNumberFormat="1" applyFont="1" applyBorder="1" applyAlignment="1" applyProtection="1">
      <alignment/>
      <protection/>
    </xf>
    <xf numFmtId="44" fontId="27" fillId="0" borderId="26" xfId="44" applyFont="1" applyBorder="1" applyAlignment="1" applyProtection="1">
      <alignment horizontal="left"/>
      <protection/>
    </xf>
    <xf numFmtId="44" fontId="27" fillId="0" borderId="0" xfId="44" applyFont="1" applyAlignment="1" applyProtection="1">
      <alignment horizontal="left"/>
      <protection/>
    </xf>
    <xf numFmtId="44" fontId="27" fillId="0" borderId="26" xfId="0" applyNumberFormat="1" applyFont="1" applyBorder="1" applyAlignment="1" applyProtection="1">
      <alignment/>
      <protection/>
    </xf>
    <xf numFmtId="44" fontId="27" fillId="0" borderId="27" xfId="0" applyNumberFormat="1" applyFont="1" applyBorder="1" applyAlignment="1" applyProtection="1">
      <alignment/>
      <protection/>
    </xf>
    <xf numFmtId="44" fontId="28" fillId="0" borderId="28" xfId="0" applyNumberFormat="1" applyFont="1" applyBorder="1" applyAlignment="1" applyProtection="1">
      <alignment/>
      <protection/>
    </xf>
    <xf numFmtId="0" fontId="0" fillId="0" borderId="0" xfId="0" applyFont="1" applyAlignment="1" applyProtection="1">
      <alignment wrapText="1"/>
      <protection/>
    </xf>
    <xf numFmtId="0" fontId="15" fillId="0" borderId="0" xfId="0" applyFont="1" applyAlignment="1" applyProtection="1">
      <alignment/>
      <protection/>
    </xf>
    <xf numFmtId="0" fontId="0" fillId="0" borderId="0" xfId="0" applyAlignment="1" applyProtection="1">
      <alignment horizontal="left"/>
      <protection/>
    </xf>
    <xf numFmtId="0" fontId="15" fillId="0" borderId="10" xfId="0" applyFont="1" applyBorder="1" applyAlignment="1" applyProtection="1">
      <alignment horizontal="left"/>
      <protection/>
    </xf>
    <xf numFmtId="0" fontId="15" fillId="0" borderId="10" xfId="0" applyFont="1" applyBorder="1" applyAlignment="1" applyProtection="1">
      <alignment horizontal="center"/>
      <protection/>
    </xf>
    <xf numFmtId="0" fontId="15" fillId="0" borderId="10" xfId="0" applyFont="1" applyBorder="1" applyAlignment="1" applyProtection="1">
      <alignment horizontal="right"/>
      <protection/>
    </xf>
    <xf numFmtId="0" fontId="15" fillId="0" borderId="10" xfId="0" applyFont="1" applyBorder="1" applyAlignment="1" applyProtection="1">
      <alignment/>
      <protection/>
    </xf>
    <xf numFmtId="0" fontId="10" fillId="0" borderId="0" xfId="0" applyFont="1" applyAlignment="1" applyProtection="1">
      <alignment/>
      <protection/>
    </xf>
    <xf numFmtId="44" fontId="27" fillId="33" borderId="26" xfId="44" applyFont="1" applyFill="1" applyBorder="1" applyAlignment="1" applyProtection="1">
      <alignment horizontal="left"/>
      <protection locked="0"/>
    </xf>
    <xf numFmtId="0" fontId="10" fillId="0" borderId="15" xfId="0" applyFont="1" applyBorder="1" applyAlignment="1" applyProtection="1">
      <alignment/>
      <protection/>
    </xf>
    <xf numFmtId="0" fontId="10" fillId="0" borderId="10" xfId="0" applyFont="1" applyBorder="1" applyAlignment="1" applyProtection="1">
      <alignment/>
      <protection/>
    </xf>
    <xf numFmtId="3" fontId="10" fillId="0" borderId="10" xfId="0" applyNumberFormat="1" applyFont="1" applyBorder="1" applyAlignment="1" applyProtection="1">
      <alignment/>
      <protection/>
    </xf>
    <xf numFmtId="3" fontId="10" fillId="0" borderId="17" xfId="0" applyNumberFormat="1" applyFont="1" applyBorder="1" applyAlignment="1" applyProtection="1">
      <alignment/>
      <protection/>
    </xf>
    <xf numFmtId="3" fontId="7" fillId="0" borderId="14" xfId="0" applyNumberFormat="1" applyFont="1" applyBorder="1" applyAlignment="1" applyProtection="1">
      <alignment horizontal="right"/>
      <protection/>
    </xf>
    <xf numFmtId="3" fontId="7" fillId="0" borderId="14" xfId="0" applyNumberFormat="1" applyFont="1" applyBorder="1" applyAlignment="1" applyProtection="1">
      <alignment horizontal="center"/>
      <protection/>
    </xf>
    <xf numFmtId="0" fontId="7" fillId="0" borderId="0" xfId="0" applyFont="1" applyAlignment="1" applyProtection="1">
      <alignment/>
      <protection/>
    </xf>
    <xf numFmtId="3" fontId="7" fillId="0" borderId="14" xfId="0" applyNumberFormat="1" applyFont="1" applyBorder="1" applyAlignment="1" applyProtection="1">
      <alignment horizontal="right" wrapText="1"/>
      <protection/>
    </xf>
    <xf numFmtId="0" fontId="14" fillId="0" borderId="18" xfId="0" applyFont="1" applyBorder="1" applyAlignment="1" applyProtection="1">
      <alignment horizontal="center" wrapText="1"/>
      <protection/>
    </xf>
    <xf numFmtId="3" fontId="14" fillId="0" borderId="16" xfId="0" applyNumberFormat="1" applyFont="1" applyBorder="1" applyAlignment="1" applyProtection="1">
      <alignment horizontal="center" wrapText="1"/>
      <protection/>
    </xf>
    <xf numFmtId="0" fontId="14" fillId="0" borderId="29" xfId="0" applyFont="1" applyBorder="1" applyAlignment="1" applyProtection="1">
      <alignment horizontal="center" wrapText="1"/>
      <protection/>
    </xf>
    <xf numFmtId="0" fontId="10" fillId="0" borderId="14" xfId="0" applyFont="1" applyBorder="1" applyAlignment="1" applyProtection="1">
      <alignment horizontal="center"/>
      <protection/>
    </xf>
    <xf numFmtId="10" fontId="10" fillId="0" borderId="14" xfId="0" applyNumberFormat="1" applyFont="1" applyBorder="1" applyAlignment="1" applyProtection="1">
      <alignment/>
      <protection/>
    </xf>
    <xf numFmtId="0" fontId="10" fillId="0" borderId="19" xfId="0" applyFont="1" applyBorder="1" applyAlignment="1" applyProtection="1">
      <alignment horizontal="center"/>
      <protection/>
    </xf>
    <xf numFmtId="0" fontId="10" fillId="0" borderId="20" xfId="0" applyFont="1" applyBorder="1" applyAlignment="1" applyProtection="1">
      <alignment horizontal="center"/>
      <protection/>
    </xf>
    <xf numFmtId="0" fontId="14" fillId="0" borderId="20" xfId="0" applyFont="1" applyBorder="1" applyAlignment="1" applyProtection="1">
      <alignment horizontal="center"/>
      <protection/>
    </xf>
    <xf numFmtId="10" fontId="10" fillId="0" borderId="20" xfId="0" applyNumberFormat="1" applyFont="1" applyBorder="1" applyAlignment="1" applyProtection="1">
      <alignment/>
      <protection/>
    </xf>
    <xf numFmtId="0" fontId="0" fillId="0" borderId="12" xfId="0" applyBorder="1" applyAlignment="1" applyProtection="1">
      <alignment/>
      <protection/>
    </xf>
    <xf numFmtId="10" fontId="5" fillId="0" borderId="14" xfId="0" applyNumberFormat="1" applyFont="1" applyBorder="1" applyAlignment="1" applyProtection="1">
      <alignment/>
      <protection/>
    </xf>
    <xf numFmtId="3" fontId="5" fillId="0" borderId="14" xfId="0" applyNumberFormat="1" applyFont="1" applyBorder="1" applyAlignment="1" applyProtection="1">
      <alignment/>
      <protection/>
    </xf>
    <xf numFmtId="0" fontId="5" fillId="0" borderId="14" xfId="0" applyFont="1" applyBorder="1" applyAlignment="1" applyProtection="1">
      <alignment/>
      <protection/>
    </xf>
    <xf numFmtId="0" fontId="0" fillId="0" borderId="12" xfId="0" applyBorder="1" applyAlignment="1" applyProtection="1">
      <alignment vertical="top" wrapText="1"/>
      <protection/>
    </xf>
    <xf numFmtId="0" fontId="0" fillId="0" borderId="12" xfId="0" applyBorder="1" applyAlignment="1" applyProtection="1">
      <alignment vertical="top"/>
      <protection/>
    </xf>
    <xf numFmtId="0" fontId="0" fillId="0" borderId="13" xfId="0" applyBorder="1" applyAlignment="1" applyProtection="1">
      <alignment/>
      <protection/>
    </xf>
    <xf numFmtId="0" fontId="0" fillId="0" borderId="16" xfId="0" applyBorder="1" applyAlignment="1" applyProtection="1">
      <alignment/>
      <protection/>
    </xf>
    <xf numFmtId="3" fontId="0" fillId="0" borderId="16" xfId="0" applyNumberFormat="1" applyBorder="1" applyAlignment="1" applyProtection="1">
      <alignment/>
      <protection/>
    </xf>
    <xf numFmtId="0" fontId="0" fillId="0" borderId="0" xfId="0" applyAlignment="1" applyProtection="1">
      <alignment vertical="top"/>
      <protection/>
    </xf>
    <xf numFmtId="3" fontId="0" fillId="0" borderId="0" xfId="0" applyNumberFormat="1" applyAlignment="1" applyProtection="1">
      <alignment/>
      <protection/>
    </xf>
    <xf numFmtId="0" fontId="7" fillId="33" borderId="14" xfId="0" applyFont="1" applyFill="1" applyBorder="1" applyAlignment="1" applyProtection="1">
      <alignment horizontal="center"/>
      <protection locked="0"/>
    </xf>
    <xf numFmtId="3" fontId="10" fillId="0" borderId="10" xfId="0" applyNumberFormat="1" applyFont="1" applyBorder="1" applyAlignment="1" applyProtection="1">
      <alignment horizontal="center"/>
      <protection/>
    </xf>
    <xf numFmtId="3" fontId="10" fillId="0" borderId="17" xfId="0" applyNumberFormat="1" applyFont="1" applyBorder="1" applyAlignment="1" applyProtection="1">
      <alignment horizontal="center"/>
      <protection/>
    </xf>
    <xf numFmtId="0" fontId="7" fillId="0" borderId="14" xfId="0" applyFont="1" applyBorder="1" applyAlignment="1" applyProtection="1">
      <alignment horizontal="center"/>
      <protection/>
    </xf>
    <xf numFmtId="3" fontId="0" fillId="0" borderId="0" xfId="0" applyNumberFormat="1" applyAlignment="1" applyProtection="1">
      <alignment horizontal="center"/>
      <protection/>
    </xf>
    <xf numFmtId="0" fontId="4" fillId="33" borderId="14" xfId="0" applyFont="1" applyFill="1" applyBorder="1" applyAlignment="1" applyProtection="1">
      <alignment horizontal="center" vertical="top" wrapText="1"/>
      <protection locked="0"/>
    </xf>
    <xf numFmtId="170" fontId="0" fillId="33" borderId="14" xfId="0" applyNumberFormat="1" applyFill="1" applyBorder="1" applyAlignment="1" applyProtection="1">
      <alignment horizontal="right"/>
      <protection locked="0"/>
    </xf>
    <xf numFmtId="0" fontId="0" fillId="33" borderId="14" xfId="0" applyFill="1" applyBorder="1" applyAlignment="1" applyProtection="1">
      <alignment horizontal="right"/>
      <protection locked="0"/>
    </xf>
    <xf numFmtId="175" fontId="27" fillId="0" borderId="0" xfId="0" applyNumberFormat="1" applyFont="1" applyFill="1" applyBorder="1" applyAlignment="1" applyProtection="1">
      <alignment horizontal="left"/>
      <protection/>
    </xf>
    <xf numFmtId="175" fontId="27" fillId="0" borderId="0" xfId="0" applyNumberFormat="1" applyFont="1" applyFill="1" applyBorder="1" applyAlignment="1" applyProtection="1">
      <alignment horizontal="right"/>
      <protection/>
    </xf>
    <xf numFmtId="0" fontId="14" fillId="0" borderId="29" xfId="0" applyFont="1" applyBorder="1" applyAlignment="1">
      <alignment horizontal="center" wrapText="1"/>
    </xf>
    <xf numFmtId="172" fontId="10" fillId="33" borderId="14" xfId="0" applyNumberFormat="1" applyFont="1" applyFill="1" applyBorder="1" applyAlignment="1" applyProtection="1">
      <alignment horizontal="right" indent="2"/>
      <protection locked="0"/>
    </xf>
    <xf numFmtId="172" fontId="10" fillId="0" borderId="14" xfId="0" applyNumberFormat="1" applyFont="1" applyBorder="1" applyAlignment="1" applyProtection="1">
      <alignment horizontal="right" indent="2"/>
      <protection/>
    </xf>
    <xf numFmtId="172" fontId="10" fillId="33" borderId="14" xfId="0" applyNumberFormat="1" applyFont="1" applyFill="1" applyBorder="1" applyAlignment="1" applyProtection="1">
      <alignment horizontal="right"/>
      <protection locked="0"/>
    </xf>
    <xf numFmtId="172" fontId="10" fillId="33" borderId="14" xfId="0" applyNumberFormat="1" applyFont="1" applyFill="1" applyBorder="1" applyAlignment="1" applyProtection="1">
      <alignment horizontal="center"/>
      <protection locked="0"/>
    </xf>
    <xf numFmtId="172" fontId="10" fillId="33" borderId="19" xfId="0" applyNumberFormat="1" applyFont="1" applyFill="1" applyBorder="1" applyAlignment="1" applyProtection="1">
      <alignment horizontal="right"/>
      <protection locked="0"/>
    </xf>
    <xf numFmtId="172" fontId="10" fillId="33" borderId="19" xfId="0" applyNumberFormat="1" applyFont="1" applyFill="1" applyBorder="1" applyAlignment="1" applyProtection="1">
      <alignment horizontal="center"/>
      <protection locked="0"/>
    </xf>
    <xf numFmtId="172" fontId="10" fillId="33" borderId="19" xfId="0" applyNumberFormat="1" applyFont="1" applyFill="1" applyBorder="1" applyAlignment="1" applyProtection="1">
      <alignment horizontal="right" indent="2"/>
      <protection locked="0"/>
    </xf>
    <xf numFmtId="172" fontId="10" fillId="0" borderId="20" xfId="0" applyNumberFormat="1" applyFont="1" applyBorder="1" applyAlignment="1" applyProtection="1">
      <alignment horizontal="center"/>
      <protection/>
    </xf>
    <xf numFmtId="172" fontId="10" fillId="0" borderId="20" xfId="0" applyNumberFormat="1" applyFont="1" applyBorder="1" applyAlignment="1" applyProtection="1">
      <alignment horizontal="right" indent="2"/>
      <protection/>
    </xf>
    <xf numFmtId="172" fontId="10" fillId="0" borderId="0" xfId="0" applyNumberFormat="1" applyFont="1" applyAlignment="1" applyProtection="1">
      <alignment horizontal="center"/>
      <protection/>
    </xf>
    <xf numFmtId="172" fontId="10" fillId="0" borderId="14" xfId="0" applyNumberFormat="1" applyFont="1" applyBorder="1" applyAlignment="1" applyProtection="1">
      <alignment horizontal="center"/>
      <protection/>
    </xf>
    <xf numFmtId="172" fontId="5" fillId="0" borderId="14" xfId="0" applyNumberFormat="1" applyFont="1" applyBorder="1" applyAlignment="1" applyProtection="1">
      <alignment horizontal="center"/>
      <protection/>
    </xf>
    <xf numFmtId="49" fontId="0" fillId="0" borderId="17" xfId="0" applyNumberFormat="1" applyBorder="1" applyAlignment="1">
      <alignment/>
    </xf>
    <xf numFmtId="44" fontId="27" fillId="0" borderId="10" xfId="44" applyFont="1" applyBorder="1" applyAlignment="1" applyProtection="1">
      <alignment horizontal="left"/>
      <protection/>
    </xf>
    <xf numFmtId="44" fontId="27" fillId="0" borderId="0" xfId="0" applyNumberFormat="1" applyFont="1" applyBorder="1" applyAlignment="1" applyProtection="1">
      <alignment/>
      <protection/>
    </xf>
    <xf numFmtId="44" fontId="27" fillId="0" borderId="10" xfId="0" applyNumberFormat="1" applyFont="1" applyBorder="1" applyAlignment="1" applyProtection="1">
      <alignment/>
      <protection/>
    </xf>
    <xf numFmtId="44" fontId="27" fillId="0" borderId="16" xfId="0" applyNumberFormat="1" applyFont="1" applyBorder="1" applyAlignment="1" applyProtection="1">
      <alignment/>
      <protection/>
    </xf>
    <xf numFmtId="0" fontId="0" fillId="0" borderId="14" xfId="0" applyFill="1" applyBorder="1" applyAlignment="1" applyProtection="1">
      <alignment horizontal="right"/>
      <protection/>
    </xf>
    <xf numFmtId="10" fontId="13" fillId="0" borderId="0" xfId="0" applyNumberFormat="1" applyFont="1" applyBorder="1" applyAlignment="1" applyProtection="1">
      <alignment horizontal="left"/>
      <protection/>
    </xf>
    <xf numFmtId="10" fontId="13" fillId="0" borderId="0" xfId="0" applyNumberFormat="1" applyFont="1" applyBorder="1" applyAlignment="1" applyProtection="1">
      <alignment horizontal="right"/>
      <protection/>
    </xf>
    <xf numFmtId="44" fontId="18" fillId="0" borderId="16" xfId="0" applyNumberFormat="1" applyFont="1" applyBorder="1" applyAlignment="1" applyProtection="1">
      <alignment horizontal="right"/>
      <protection/>
    </xf>
    <xf numFmtId="44" fontId="18" fillId="0" borderId="26" xfId="44" applyFont="1" applyBorder="1" applyAlignment="1" applyProtection="1">
      <alignment horizontal="left"/>
      <protection/>
    </xf>
    <xf numFmtId="44" fontId="18" fillId="33" borderId="0" xfId="0" applyNumberFormat="1" applyFont="1" applyFill="1" applyBorder="1" applyAlignment="1" applyProtection="1">
      <alignment horizontal="right"/>
      <protection locked="0"/>
    </xf>
    <xf numFmtId="0" fontId="10" fillId="0" borderId="0" xfId="0" applyFont="1" applyAlignment="1">
      <alignment/>
    </xf>
    <xf numFmtId="0" fontId="23" fillId="0" borderId="0" xfId="0" applyFont="1" applyAlignment="1">
      <alignment/>
    </xf>
    <xf numFmtId="0" fontId="0" fillId="0" borderId="0" xfId="0" applyFont="1" applyAlignment="1">
      <alignment/>
    </xf>
    <xf numFmtId="0" fontId="5" fillId="0" borderId="0" xfId="0" applyFont="1" applyAlignment="1">
      <alignment/>
    </xf>
    <xf numFmtId="0" fontId="0" fillId="0" borderId="0" xfId="0" applyAlignment="1" applyProtection="1">
      <alignment/>
      <protection locked="0"/>
    </xf>
    <xf numFmtId="0" fontId="5" fillId="0" borderId="0" xfId="0" applyFont="1" applyBorder="1" applyAlignment="1" applyProtection="1">
      <alignment wrapText="1"/>
      <protection locked="0"/>
    </xf>
    <xf numFmtId="0" fontId="5" fillId="0" borderId="0" xfId="0" applyFont="1" applyBorder="1" applyAlignment="1" applyProtection="1">
      <alignment/>
      <protection locked="0"/>
    </xf>
    <xf numFmtId="0" fontId="23" fillId="0" borderId="16" xfId="0" applyFont="1" applyBorder="1" applyAlignment="1" applyProtection="1">
      <alignment horizontal="center"/>
      <protection locked="0"/>
    </xf>
    <xf numFmtId="0" fontId="0" fillId="0" borderId="16" xfId="0" applyBorder="1" applyAlignment="1" applyProtection="1">
      <alignment/>
      <protection locked="0"/>
    </xf>
    <xf numFmtId="0" fontId="35" fillId="0" borderId="30" xfId="0" applyFont="1" applyBorder="1" applyAlignment="1" applyProtection="1">
      <alignment wrapText="1"/>
      <protection locked="0"/>
    </xf>
    <xf numFmtId="0" fontId="35" fillId="0" borderId="14" xfId="0" applyFont="1" applyBorder="1" applyAlignment="1" applyProtection="1">
      <alignment/>
      <protection locked="0"/>
    </xf>
    <xf numFmtId="0" fontId="35" fillId="0" borderId="14" xfId="0" applyFont="1" applyBorder="1" applyAlignment="1" applyProtection="1">
      <alignment wrapText="1"/>
      <protection locked="0"/>
    </xf>
    <xf numFmtId="0" fontId="35" fillId="0" borderId="14" xfId="0" applyFont="1" applyBorder="1" applyAlignment="1" applyProtection="1">
      <alignment horizontal="right" wrapText="1"/>
      <protection locked="0"/>
    </xf>
    <xf numFmtId="0" fontId="0" fillId="0" borderId="14" xfId="0" applyBorder="1" applyAlignment="1" applyProtection="1">
      <alignment/>
      <protection locked="0"/>
    </xf>
    <xf numFmtId="0" fontId="10" fillId="0" borderId="14" xfId="0" applyFont="1" applyBorder="1" applyAlignment="1" applyProtection="1">
      <alignment/>
      <protection locked="0"/>
    </xf>
    <xf numFmtId="172" fontId="10" fillId="0" borderId="14" xfId="0" applyNumberFormat="1" applyFont="1" applyBorder="1" applyAlignment="1" applyProtection="1">
      <alignment/>
      <protection locked="0"/>
    </xf>
    <xf numFmtId="9" fontId="10" fillId="0" borderId="14" xfId="0" applyNumberFormat="1" applyFont="1" applyBorder="1" applyAlignment="1" applyProtection="1">
      <alignment/>
      <protection locked="0"/>
    </xf>
    <xf numFmtId="0" fontId="0" fillId="0" borderId="14" xfId="0" applyBorder="1" applyAlignment="1" applyProtection="1">
      <alignment horizontal="center"/>
      <protection locked="0"/>
    </xf>
    <xf numFmtId="0" fontId="10" fillId="0" borderId="14" xfId="0" applyFont="1" applyBorder="1" applyAlignment="1">
      <alignment/>
    </xf>
    <xf numFmtId="172" fontId="10" fillId="0" borderId="14" xfId="0" applyNumberFormat="1" applyFont="1" applyBorder="1" applyAlignment="1">
      <alignment/>
    </xf>
    <xf numFmtId="9" fontId="10" fillId="0" borderId="14" xfId="0" applyNumberFormat="1" applyFont="1" applyBorder="1" applyAlignment="1">
      <alignment/>
    </xf>
    <xf numFmtId="172" fontId="10" fillId="0" borderId="0" xfId="0" applyNumberFormat="1" applyFont="1" applyAlignment="1">
      <alignment/>
    </xf>
    <xf numFmtId="9" fontId="10" fillId="0" borderId="0" xfId="0" applyNumberFormat="1" applyFont="1" applyAlignment="1">
      <alignment/>
    </xf>
    <xf numFmtId="0" fontId="0" fillId="0" borderId="0" xfId="0" applyFont="1" applyAlignment="1">
      <alignment wrapText="1"/>
    </xf>
    <xf numFmtId="0" fontId="5" fillId="0" borderId="0" xfId="0" applyFont="1" applyAlignment="1">
      <alignment horizontal="right"/>
    </xf>
    <xf numFmtId="49" fontId="8" fillId="0" borderId="0" xfId="0" applyNumberFormat="1" applyFont="1" applyAlignment="1">
      <alignment horizontal="left"/>
    </xf>
    <xf numFmtId="0" fontId="14" fillId="0" borderId="0" xfId="0" applyFont="1" applyAlignment="1">
      <alignment/>
    </xf>
    <xf numFmtId="0" fontId="0" fillId="0" borderId="0" xfId="0" applyFont="1" applyAlignment="1">
      <alignment/>
    </xf>
    <xf numFmtId="172" fontId="14" fillId="0" borderId="0" xfId="0" applyNumberFormat="1" applyFont="1" applyAlignment="1">
      <alignment/>
    </xf>
    <xf numFmtId="0" fontId="37" fillId="0" borderId="0" xfId="0" applyFont="1" applyAlignment="1">
      <alignment/>
    </xf>
    <xf numFmtId="0" fontId="38" fillId="0" borderId="0" xfId="0" applyFont="1" applyAlignment="1">
      <alignment/>
    </xf>
    <xf numFmtId="0" fontId="36" fillId="0" borderId="0" xfId="0" applyFont="1" applyBorder="1" applyAlignment="1">
      <alignment/>
    </xf>
    <xf numFmtId="172" fontId="36" fillId="0" borderId="0" xfId="0" applyNumberFormat="1" applyFont="1" applyBorder="1" applyAlignment="1">
      <alignment/>
    </xf>
    <xf numFmtId="0" fontId="0" fillId="0" borderId="0" xfId="0" applyBorder="1" applyAlignment="1">
      <alignment horizontal="center"/>
    </xf>
    <xf numFmtId="172" fontId="37" fillId="0" borderId="0" xfId="0" applyNumberFormat="1" applyFont="1" applyBorder="1" applyAlignment="1">
      <alignment/>
    </xf>
    <xf numFmtId="9" fontId="37" fillId="0" borderId="0" xfId="0" applyNumberFormat="1" applyFont="1" applyBorder="1" applyAlignment="1">
      <alignment/>
    </xf>
    <xf numFmtId="0" fontId="37" fillId="34" borderId="0" xfId="0" applyFont="1" applyFill="1" applyAlignment="1">
      <alignment/>
    </xf>
    <xf numFmtId="0" fontId="38" fillId="34" borderId="0" xfId="0" applyFont="1" applyFill="1" applyAlignment="1">
      <alignment/>
    </xf>
    <xf numFmtId="172" fontId="37" fillId="34" borderId="0" xfId="0" applyNumberFormat="1" applyFont="1" applyFill="1" applyBorder="1" applyAlignment="1">
      <alignment/>
    </xf>
    <xf numFmtId="9" fontId="37" fillId="34" borderId="0" xfId="0" applyNumberFormat="1" applyFont="1" applyFill="1" applyBorder="1" applyAlignment="1">
      <alignment/>
    </xf>
    <xf numFmtId="0" fontId="10" fillId="0" borderId="0" xfId="0" applyFont="1" applyBorder="1" applyAlignment="1" applyProtection="1">
      <alignment/>
      <protection locked="0"/>
    </xf>
    <xf numFmtId="172" fontId="10" fillId="0" borderId="0" xfId="0" applyNumberFormat="1" applyFont="1" applyBorder="1" applyAlignment="1" applyProtection="1">
      <alignment/>
      <protection locked="0"/>
    </xf>
    <xf numFmtId="9" fontId="10" fillId="0" borderId="0" xfId="0" applyNumberFormat="1" applyFont="1" applyBorder="1" applyAlignment="1" applyProtection="1">
      <alignment/>
      <protection locked="0"/>
    </xf>
    <xf numFmtId="0" fontId="10" fillId="34" borderId="31" xfId="0" applyFont="1" applyFill="1" applyBorder="1" applyAlignment="1" applyProtection="1">
      <alignment/>
      <protection locked="0"/>
    </xf>
    <xf numFmtId="172" fontId="10" fillId="34" borderId="31" xfId="0" applyNumberFormat="1" applyFont="1" applyFill="1" applyBorder="1" applyAlignment="1" applyProtection="1">
      <alignment/>
      <protection locked="0"/>
    </xf>
    <xf numFmtId="9" fontId="10" fillId="34" borderId="31" xfId="0" applyNumberFormat="1" applyFont="1" applyFill="1" applyBorder="1" applyAlignment="1" applyProtection="1">
      <alignment/>
      <protection locked="0"/>
    </xf>
    <xf numFmtId="0" fontId="36" fillId="0" borderId="10" xfId="0" applyFont="1" applyBorder="1" applyAlignment="1">
      <alignment/>
    </xf>
    <xf numFmtId="0" fontId="10" fillId="34" borderId="11" xfId="0" applyFont="1" applyFill="1" applyBorder="1" applyAlignment="1" applyProtection="1">
      <alignment/>
      <protection locked="0"/>
    </xf>
    <xf numFmtId="0" fontId="0" fillId="0" borderId="0" xfId="0" applyBorder="1" applyAlignment="1" applyProtection="1">
      <alignment horizontal="center"/>
      <protection locked="0"/>
    </xf>
    <xf numFmtId="0" fontId="0" fillId="34" borderId="0" xfId="0" applyFill="1" applyBorder="1" applyAlignment="1" applyProtection="1">
      <alignment horizontal="center"/>
      <protection locked="0"/>
    </xf>
    <xf numFmtId="0" fontId="0" fillId="0" borderId="14" xfId="0" applyFont="1" applyBorder="1" applyAlignment="1" applyProtection="1">
      <alignment horizontal="center"/>
      <protection locked="0"/>
    </xf>
    <xf numFmtId="0" fontId="10" fillId="0" borderId="14" xfId="0" applyFont="1" applyBorder="1" applyAlignment="1" applyProtection="1">
      <alignment/>
      <protection locked="0"/>
    </xf>
    <xf numFmtId="172" fontId="10" fillId="0" borderId="14" xfId="0" applyNumberFormat="1" applyFont="1" applyBorder="1" applyAlignment="1" applyProtection="1">
      <alignment/>
      <protection locked="0"/>
    </xf>
    <xf numFmtId="9" fontId="10" fillId="0" borderId="14" xfId="0" applyNumberFormat="1" applyFont="1" applyBorder="1" applyAlignment="1" applyProtection="1">
      <alignment/>
      <protection locked="0"/>
    </xf>
    <xf numFmtId="0" fontId="0" fillId="34" borderId="0" xfId="0" applyFill="1" applyBorder="1" applyAlignment="1">
      <alignment/>
    </xf>
    <xf numFmtId="0" fontId="10" fillId="0" borderId="14" xfId="0" applyFont="1" applyBorder="1" applyAlignment="1">
      <alignment/>
    </xf>
    <xf numFmtId="0" fontId="39" fillId="0" borderId="14" xfId="0" applyFont="1" applyBorder="1" applyAlignment="1">
      <alignment/>
    </xf>
    <xf numFmtId="0" fontId="39" fillId="0" borderId="26" xfId="0" applyFont="1" applyBorder="1" applyAlignment="1">
      <alignment/>
    </xf>
    <xf numFmtId="172" fontId="39" fillId="0" borderId="26" xfId="0" applyNumberFormat="1" applyFont="1" applyBorder="1" applyAlignment="1">
      <alignment/>
    </xf>
    <xf numFmtId="9" fontId="39" fillId="0" borderId="26" xfId="0" applyNumberFormat="1" applyFont="1" applyBorder="1" applyAlignment="1">
      <alignment/>
    </xf>
    <xf numFmtId="0" fontId="39" fillId="0" borderId="0" xfId="0" applyFont="1" applyAlignment="1">
      <alignment/>
    </xf>
    <xf numFmtId="172" fontId="12" fillId="0" borderId="14" xfId="0" applyNumberFormat="1" applyFont="1" applyBorder="1" applyAlignment="1">
      <alignment/>
    </xf>
    <xf numFmtId="0" fontId="10" fillId="0" borderId="0" xfId="0" applyFont="1" applyBorder="1" applyAlignment="1">
      <alignment horizontal="center"/>
    </xf>
    <xf numFmtId="172" fontId="10" fillId="0" borderId="0" xfId="0" applyNumberFormat="1" applyFont="1" applyAlignment="1">
      <alignment horizontal="center"/>
    </xf>
    <xf numFmtId="0" fontId="10" fillId="0" borderId="0" xfId="0" applyFont="1" applyAlignment="1">
      <alignment horizontal="left"/>
    </xf>
    <xf numFmtId="0" fontId="5" fillId="0" borderId="0" xfId="0" applyFont="1" applyBorder="1" applyAlignment="1">
      <alignment horizontal="left"/>
    </xf>
    <xf numFmtId="0" fontId="35" fillId="0" borderId="14" xfId="0" applyFont="1" applyBorder="1" applyAlignment="1" applyProtection="1">
      <alignment horizontal="right" wrapText="1"/>
      <protection locked="0"/>
    </xf>
    <xf numFmtId="0" fontId="0" fillId="0" borderId="14" xfId="0" applyFont="1" applyBorder="1" applyAlignment="1">
      <alignment horizontal="center"/>
    </xf>
    <xf numFmtId="172" fontId="10" fillId="0" borderId="14" xfId="0" applyNumberFormat="1" applyFont="1" applyBorder="1" applyAlignment="1">
      <alignment/>
    </xf>
    <xf numFmtId="0" fontId="4" fillId="0" borderId="18" xfId="0" applyFont="1" applyBorder="1" applyAlignment="1">
      <alignment/>
    </xf>
    <xf numFmtId="10" fontId="10" fillId="0" borderId="14" xfId="0" applyNumberFormat="1" applyFont="1" applyBorder="1" applyAlignment="1" applyProtection="1">
      <alignment/>
      <protection locked="0"/>
    </xf>
    <xf numFmtId="172" fontId="10" fillId="0" borderId="10" xfId="0" applyNumberFormat="1" applyFont="1" applyBorder="1" applyAlignment="1">
      <alignment horizontal="left"/>
    </xf>
    <xf numFmtId="172" fontId="10" fillId="0" borderId="10" xfId="0" applyNumberFormat="1" applyFont="1" applyBorder="1" applyAlignment="1">
      <alignment horizontal="left" shrinkToFit="1"/>
    </xf>
    <xf numFmtId="172" fontId="10" fillId="0" borderId="0" xfId="0" applyNumberFormat="1" applyFont="1" applyAlignment="1">
      <alignment horizontal="left"/>
    </xf>
    <xf numFmtId="0" fontId="7" fillId="0" borderId="18" xfId="0" applyFont="1" applyBorder="1" applyAlignment="1">
      <alignment/>
    </xf>
    <xf numFmtId="44" fontId="27" fillId="0" borderId="16" xfId="44" applyFont="1" applyFill="1" applyBorder="1" applyAlignment="1" applyProtection="1">
      <alignment horizontal="left"/>
      <protection locked="0"/>
    </xf>
    <xf numFmtId="44" fontId="18" fillId="0" borderId="16" xfId="44" applyFont="1" applyFill="1" applyBorder="1" applyAlignment="1" applyProtection="1">
      <alignment horizontal="left"/>
      <protection locked="0"/>
    </xf>
    <xf numFmtId="172" fontId="10" fillId="0" borderId="20" xfId="0" applyNumberFormat="1" applyFont="1" applyBorder="1" applyAlignment="1">
      <alignment horizontal="right" indent="2"/>
    </xf>
    <xf numFmtId="172" fontId="10" fillId="0" borderId="20" xfId="0" applyNumberFormat="1" applyFont="1" applyBorder="1" applyAlignment="1">
      <alignment horizontal="center"/>
    </xf>
    <xf numFmtId="0" fontId="40" fillId="0" borderId="0" xfId="0" applyFont="1" applyAlignment="1">
      <alignment/>
    </xf>
    <xf numFmtId="0" fontId="0" fillId="0" borderId="16" xfId="0" applyBorder="1" applyAlignment="1" applyProtection="1">
      <alignment/>
      <protection/>
    </xf>
    <xf numFmtId="0" fontId="46" fillId="0" borderId="0" xfId="0" applyFont="1" applyBorder="1" applyAlignment="1">
      <alignment horizontal="left" vertical="top" wrapText="1" indent="2"/>
    </xf>
    <xf numFmtId="0" fontId="0" fillId="0" borderId="25" xfId="0" applyBorder="1" applyAlignment="1" applyProtection="1">
      <alignment horizontal="left"/>
      <protection/>
    </xf>
    <xf numFmtId="0" fontId="23" fillId="35" borderId="10" xfId="0" applyFont="1" applyFill="1" applyBorder="1" applyAlignment="1" applyProtection="1">
      <alignment wrapText="1"/>
      <protection/>
    </xf>
    <xf numFmtId="0" fontId="4" fillId="35" borderId="32" xfId="0" applyFont="1" applyFill="1" applyBorder="1" applyAlignment="1" applyProtection="1">
      <alignment/>
      <protection/>
    </xf>
    <xf numFmtId="0" fontId="4" fillId="35" borderId="33" xfId="0" applyFont="1" applyFill="1" applyBorder="1" applyAlignment="1" applyProtection="1">
      <alignment/>
      <protection/>
    </xf>
    <xf numFmtId="0" fontId="0" fillId="35" borderId="33" xfId="0" applyFill="1" applyBorder="1" applyAlignment="1" applyProtection="1">
      <alignment/>
      <protection/>
    </xf>
    <xf numFmtId="0" fontId="0" fillId="35" borderId="34" xfId="0" applyFill="1" applyBorder="1" applyAlignment="1" applyProtection="1">
      <alignment/>
      <protection/>
    </xf>
    <xf numFmtId="0" fontId="47" fillId="0" borderId="0" xfId="0" applyFont="1" applyAlignment="1" applyProtection="1">
      <alignment wrapText="1"/>
      <protection/>
    </xf>
    <xf numFmtId="0" fontId="18" fillId="33" borderId="16" xfId="0" applyFont="1" applyFill="1" applyBorder="1" applyAlignment="1" applyProtection="1">
      <alignment horizontal="center"/>
      <protection locked="0"/>
    </xf>
    <xf numFmtId="172" fontId="10" fillId="0" borderId="0" xfId="0" applyNumberFormat="1" applyFont="1" applyAlignment="1">
      <alignment/>
    </xf>
    <xf numFmtId="0" fontId="41" fillId="0" borderId="0" xfId="0" applyFont="1" applyBorder="1" applyAlignment="1" applyProtection="1">
      <alignment horizontal="center" wrapText="1"/>
      <protection/>
    </xf>
    <xf numFmtId="1" fontId="28" fillId="33" borderId="0" xfId="0" applyNumberFormat="1" applyFont="1" applyFill="1" applyBorder="1" applyAlignment="1" applyProtection="1">
      <alignment horizontal="center"/>
      <protection locked="0"/>
    </xf>
    <xf numFmtId="0" fontId="0" fillId="36" borderId="14" xfId="0" applyFill="1" applyBorder="1" applyAlignment="1" applyProtection="1">
      <alignment/>
      <protection locked="0"/>
    </xf>
    <xf numFmtId="0" fontId="6" fillId="0" borderId="14" xfId="0" applyFont="1" applyBorder="1" applyAlignment="1">
      <alignment horizontal="center" vertical="top" wrapText="1"/>
    </xf>
    <xf numFmtId="0" fontId="6" fillId="0" borderId="14" xfId="0" applyFont="1" applyFill="1" applyBorder="1" applyAlignment="1">
      <alignment horizontal="center" vertical="top" wrapText="1"/>
    </xf>
    <xf numFmtId="0" fontId="5" fillId="0" borderId="14" xfId="0" applyFont="1" applyBorder="1" applyAlignment="1">
      <alignment vertical="top" wrapText="1"/>
    </xf>
    <xf numFmtId="0" fontId="6" fillId="36" borderId="14" xfId="0" applyFont="1" applyFill="1" applyBorder="1" applyAlignment="1" applyProtection="1">
      <alignment horizontal="center" vertical="top" wrapText="1"/>
      <protection locked="0"/>
    </xf>
    <xf numFmtId="0" fontId="0" fillId="36" borderId="14" xfId="0" applyFont="1" applyFill="1" applyBorder="1" applyAlignment="1" applyProtection="1">
      <alignment vertical="top" wrapText="1"/>
      <protection locked="0"/>
    </xf>
    <xf numFmtId="0" fontId="0" fillId="36" borderId="14" xfId="0" applyFill="1" applyBorder="1" applyAlignment="1" applyProtection="1">
      <alignment horizontal="center" vertical="top" wrapText="1"/>
      <protection locked="0"/>
    </xf>
    <xf numFmtId="0" fontId="0" fillId="36" borderId="14" xfId="0" applyFill="1" applyBorder="1" applyAlignment="1" applyProtection="1">
      <alignment vertical="top" wrapText="1"/>
      <protection locked="0"/>
    </xf>
    <xf numFmtId="0" fontId="0" fillId="36" borderId="14" xfId="0" applyFill="1" applyBorder="1" applyAlignment="1" applyProtection="1">
      <alignment horizontal="center"/>
      <protection locked="0"/>
    </xf>
    <xf numFmtId="0" fontId="0" fillId="33" borderId="14" xfId="0" applyFill="1" applyBorder="1" applyAlignment="1" applyProtection="1">
      <alignment/>
      <protection locked="0"/>
    </xf>
    <xf numFmtId="0" fontId="22" fillId="0" borderId="0" xfId="0" applyFont="1" applyBorder="1" applyAlignment="1">
      <alignment horizontal="left" vertical="top" wrapText="1" indent="1"/>
    </xf>
    <xf numFmtId="0" fontId="94" fillId="0" borderId="0" xfId="0" applyFont="1" applyAlignment="1">
      <alignment/>
    </xf>
    <xf numFmtId="0" fontId="95" fillId="0" borderId="0" xfId="0" applyFont="1" applyAlignment="1">
      <alignment/>
    </xf>
    <xf numFmtId="0" fontId="96" fillId="0" borderId="0" xfId="0" applyFont="1" applyAlignment="1">
      <alignment/>
    </xf>
    <xf numFmtId="0" fontId="97" fillId="0" borderId="0" xfId="0" applyFont="1" applyAlignment="1">
      <alignment/>
    </xf>
    <xf numFmtId="0" fontId="98" fillId="0" borderId="14" xfId="0" applyFont="1" applyBorder="1" applyAlignment="1">
      <alignment horizontal="center" wrapText="1"/>
    </xf>
    <xf numFmtId="0" fontId="99" fillId="0" borderId="14" xfId="0" applyFont="1" applyBorder="1" applyAlignment="1">
      <alignment horizontal="center" wrapText="1"/>
    </xf>
    <xf numFmtId="0" fontId="94" fillId="0" borderId="14" xfId="0" applyFont="1" applyBorder="1" applyAlignment="1">
      <alignment horizontal="center"/>
    </xf>
    <xf numFmtId="177" fontId="71" fillId="0" borderId="14" xfId="0" applyNumberFormat="1" applyFont="1" applyBorder="1" applyAlignment="1">
      <alignment horizontal="center"/>
    </xf>
    <xf numFmtId="178" fontId="100" fillId="0" borderId="14" xfId="0" applyNumberFormat="1" applyFont="1" applyBorder="1" applyAlignment="1">
      <alignment horizontal="left" indent="2"/>
    </xf>
    <xf numFmtId="10" fontId="100" fillId="0" borderId="14" xfId="0" applyNumberFormat="1" applyFont="1" applyBorder="1" applyAlignment="1">
      <alignment horizontal="left" indent="2"/>
    </xf>
    <xf numFmtId="178" fontId="101" fillId="0" borderId="14" xfId="0" applyNumberFormat="1" applyFont="1" applyBorder="1" applyAlignment="1">
      <alignment horizontal="left" indent="2"/>
    </xf>
    <xf numFmtId="10" fontId="101" fillId="0" borderId="14" xfId="0" applyNumberFormat="1" applyFont="1" applyBorder="1" applyAlignment="1">
      <alignment horizontal="left" indent="2"/>
    </xf>
    <xf numFmtId="10" fontId="94" fillId="0" borderId="14" xfId="0" applyNumberFormat="1" applyFont="1" applyBorder="1" applyAlignment="1">
      <alignment horizontal="center"/>
    </xf>
    <xf numFmtId="178" fontId="101" fillId="0" borderId="14" xfId="0" applyNumberFormat="1" applyFont="1" applyBorder="1" applyAlignment="1">
      <alignment horizontal="left" wrapText="1" indent="2"/>
    </xf>
    <xf numFmtId="10" fontId="99" fillId="0" borderId="14" xfId="0" applyNumberFormat="1" applyFont="1" applyBorder="1" applyAlignment="1">
      <alignment horizontal="center"/>
    </xf>
    <xf numFmtId="6" fontId="101" fillId="0" borderId="14" xfId="0" applyNumberFormat="1" applyFont="1" applyBorder="1" applyAlignment="1">
      <alignment horizontal="left" indent="2"/>
    </xf>
    <xf numFmtId="6" fontId="71" fillId="0" borderId="14" xfId="0" applyNumberFormat="1" applyFont="1" applyBorder="1" applyAlignment="1">
      <alignment horizontal="left" indent="2"/>
    </xf>
    <xf numFmtId="0" fontId="94" fillId="0" borderId="14" xfId="0" applyFont="1" applyBorder="1" applyAlignment="1">
      <alignment horizontal="left" indent="2"/>
    </xf>
    <xf numFmtId="0" fontId="94" fillId="0" borderId="14" xfId="0" applyFont="1" applyBorder="1" applyAlignment="1">
      <alignment/>
    </xf>
    <xf numFmtId="0" fontId="94" fillId="0" borderId="0" xfId="0" applyFont="1" applyBorder="1" applyAlignment="1">
      <alignment horizontal="center"/>
    </xf>
    <xf numFmtId="0" fontId="96" fillId="0" borderId="0" xfId="0" applyFont="1" applyBorder="1" applyAlignment="1">
      <alignment wrapText="1"/>
    </xf>
    <xf numFmtId="6" fontId="74" fillId="0" borderId="0" xfId="0" applyNumberFormat="1" applyFont="1" applyBorder="1" applyAlignment="1">
      <alignment horizontal="left" wrapText="1" indent="2"/>
    </xf>
    <xf numFmtId="6" fontId="101" fillId="0" borderId="0" xfId="0" applyNumberFormat="1" applyFont="1" applyBorder="1" applyAlignment="1">
      <alignment horizontal="left" indent="2"/>
    </xf>
    <xf numFmtId="6" fontId="71" fillId="0" borderId="0" xfId="0" applyNumberFormat="1" applyFont="1" applyBorder="1" applyAlignment="1">
      <alignment horizontal="left" indent="2"/>
    </xf>
    <xf numFmtId="0" fontId="94" fillId="0" borderId="0" xfId="0" applyFont="1" applyBorder="1" applyAlignment="1">
      <alignment horizontal="left" indent="2"/>
    </xf>
    <xf numFmtId="0" fontId="94" fillId="0" borderId="0" xfId="0" applyFont="1" applyBorder="1" applyAlignment="1">
      <alignment/>
    </xf>
    <xf numFmtId="0" fontId="95" fillId="0" borderId="0" xfId="0" applyFont="1" applyBorder="1" applyAlignment="1">
      <alignment horizontal="center"/>
    </xf>
    <xf numFmtId="0" fontId="95" fillId="0" borderId="0" xfId="0" applyFont="1" applyBorder="1" applyAlignment="1">
      <alignment/>
    </xf>
    <xf numFmtId="16" fontId="95" fillId="0" borderId="0" xfId="0" applyNumberFormat="1" applyFont="1" applyAlignment="1">
      <alignment/>
    </xf>
    <xf numFmtId="6" fontId="95" fillId="0" borderId="0" xfId="0" applyNumberFormat="1" applyFont="1" applyAlignment="1">
      <alignment/>
    </xf>
    <xf numFmtId="0" fontId="97" fillId="0" borderId="0" xfId="0" applyFont="1" applyBorder="1" applyAlignment="1">
      <alignment/>
    </xf>
    <xf numFmtId="6" fontId="97" fillId="0" borderId="0" xfId="0" applyNumberFormat="1" applyFont="1" applyBorder="1" applyAlignment="1">
      <alignment/>
    </xf>
    <xf numFmtId="0" fontId="95" fillId="0" borderId="0" xfId="0" applyFont="1" applyBorder="1" applyAlignment="1">
      <alignment horizontal="center" vertical="center"/>
    </xf>
    <xf numFmtId="0" fontId="97" fillId="0" borderId="0" xfId="0" applyFont="1" applyAlignment="1">
      <alignment horizontal="center" vertical="center"/>
    </xf>
    <xf numFmtId="0" fontId="95" fillId="0" borderId="0" xfId="0" applyFont="1" applyBorder="1" applyAlignment="1">
      <alignment horizontal="left"/>
    </xf>
    <xf numFmtId="6" fontId="95" fillId="0" borderId="0" xfId="0" applyNumberFormat="1" applyFont="1" applyBorder="1" applyAlignment="1">
      <alignment horizontal="center"/>
    </xf>
    <xf numFmtId="6" fontId="95" fillId="0" borderId="0" xfId="0" applyNumberFormat="1" applyFont="1" applyBorder="1" applyAlignment="1">
      <alignment/>
    </xf>
    <xf numFmtId="6" fontId="97" fillId="0" borderId="0" xfId="0" applyNumberFormat="1" applyFont="1" applyAlignment="1">
      <alignment/>
    </xf>
    <xf numFmtId="0" fontId="95" fillId="0" borderId="0" xfId="0" applyFont="1" applyBorder="1" applyAlignment="1">
      <alignment horizontal="left" vertical="top" wrapText="1"/>
    </xf>
    <xf numFmtId="172" fontId="95" fillId="0" borderId="0" xfId="0" applyNumberFormat="1" applyFont="1" applyBorder="1" applyAlignment="1">
      <alignment horizontal="center"/>
    </xf>
    <xf numFmtId="10" fontId="94" fillId="0" borderId="14" xfId="0" applyNumberFormat="1" applyFont="1" applyBorder="1" applyAlignment="1" applyProtection="1">
      <alignment horizontal="center"/>
      <protection locked="0"/>
    </xf>
    <xf numFmtId="6" fontId="74" fillId="0" borderId="30" xfId="0" applyNumberFormat="1" applyFont="1" applyBorder="1" applyAlignment="1">
      <alignment horizontal="left" wrapText="1" indent="2"/>
    </xf>
    <xf numFmtId="0" fontId="94" fillId="0" borderId="19" xfId="0" applyFont="1" applyBorder="1" applyAlignment="1">
      <alignment horizontal="center"/>
    </xf>
    <xf numFmtId="16" fontId="71" fillId="0" borderId="19" xfId="0" applyNumberFormat="1" applyFont="1" applyBorder="1" applyAlignment="1">
      <alignment horizontal="center"/>
    </xf>
    <xf numFmtId="10" fontId="0" fillId="37" borderId="14" xfId="0" applyNumberFormat="1" applyFont="1" applyFill="1" applyBorder="1" applyAlignment="1">
      <alignment horizontal="right"/>
    </xf>
    <xf numFmtId="0" fontId="47" fillId="0" borderId="0" xfId="0" applyFont="1" applyAlignment="1" applyProtection="1">
      <alignment horizontal="left" vertical="center" wrapText="1"/>
      <protection/>
    </xf>
    <xf numFmtId="0" fontId="0" fillId="0" borderId="0" xfId="0" applyBorder="1" applyAlignment="1" applyProtection="1">
      <alignment horizontal="center"/>
      <protection/>
    </xf>
    <xf numFmtId="0" fontId="0" fillId="0" borderId="16" xfId="0" applyBorder="1" applyAlignment="1" applyProtection="1">
      <alignment horizontal="center"/>
      <protection/>
    </xf>
    <xf numFmtId="0" fontId="42" fillId="0" borderId="0" xfId="0" applyFont="1" applyBorder="1" applyAlignment="1" applyProtection="1">
      <alignment horizontal="center" wrapText="1"/>
      <protection/>
    </xf>
    <xf numFmtId="0" fontId="28" fillId="0" borderId="0" xfId="0" applyFont="1" applyAlignment="1" applyProtection="1">
      <alignment horizontal="left"/>
      <protection locked="0"/>
    </xf>
    <xf numFmtId="0" fontId="27" fillId="33" borderId="0" xfId="0" applyFont="1" applyFill="1" applyBorder="1" applyAlignment="1" applyProtection="1">
      <alignment horizontal="center"/>
      <protection locked="0"/>
    </xf>
    <xf numFmtId="0" fontId="27" fillId="33" borderId="16" xfId="0" applyFont="1" applyFill="1" applyBorder="1" applyAlignment="1" applyProtection="1">
      <alignment horizontal="center"/>
      <protection locked="0"/>
    </xf>
    <xf numFmtId="0" fontId="15" fillId="0" borderId="0" xfId="0" applyFont="1" applyAlignment="1" applyProtection="1">
      <alignment horizontal="left"/>
      <protection/>
    </xf>
    <xf numFmtId="0" fontId="0" fillId="0" borderId="10" xfId="0" applyFont="1" applyBorder="1" applyAlignment="1" applyProtection="1">
      <alignment horizontal="left"/>
      <protection/>
    </xf>
    <xf numFmtId="0" fontId="0" fillId="0" borderId="10" xfId="0" applyBorder="1" applyAlignment="1" applyProtection="1">
      <alignment horizontal="center"/>
      <protection/>
    </xf>
    <xf numFmtId="0" fontId="27" fillId="0" borderId="0" xfId="0" applyFont="1" applyAlignment="1" applyProtection="1">
      <alignment horizontal="left"/>
      <protection/>
    </xf>
    <xf numFmtId="0" fontId="27" fillId="0" borderId="0" xfId="0" applyFont="1" applyBorder="1" applyAlignment="1" applyProtection="1">
      <alignment horizontal="left"/>
      <protection/>
    </xf>
    <xf numFmtId="0" fontId="27" fillId="0" borderId="16" xfId="0" applyFont="1" applyBorder="1" applyAlignment="1" applyProtection="1">
      <alignment horizontal="left"/>
      <protection/>
    </xf>
    <xf numFmtId="44" fontId="27" fillId="0" borderId="16" xfId="44" applyFont="1" applyBorder="1" applyAlignment="1" applyProtection="1">
      <alignment horizontal="left"/>
      <protection/>
    </xf>
    <xf numFmtId="0" fontId="27" fillId="0" borderId="0" xfId="0" applyFont="1" applyAlignment="1" applyProtection="1">
      <alignment horizontal="left"/>
      <protection/>
    </xf>
    <xf numFmtId="0" fontId="5" fillId="33" borderId="14" xfId="0" applyFont="1" applyFill="1" applyBorder="1" applyAlignment="1" applyProtection="1">
      <alignment horizontal="center" vertical="top" wrapText="1"/>
      <protection locked="0"/>
    </xf>
    <xf numFmtId="0" fontId="12" fillId="0" borderId="0" xfId="0" applyFont="1" applyAlignment="1" applyProtection="1">
      <alignment horizontal="center"/>
      <protection/>
    </xf>
    <xf numFmtId="0" fontId="18" fillId="0" borderId="0" xfId="0" applyFont="1" applyAlignment="1" applyProtection="1">
      <alignment horizontal="center"/>
      <protection/>
    </xf>
    <xf numFmtId="0" fontId="18" fillId="33" borderId="16" xfId="0" applyFont="1" applyFill="1" applyBorder="1" applyAlignment="1" applyProtection="1">
      <alignment horizontal="left"/>
      <protection locked="0"/>
    </xf>
    <xf numFmtId="0" fontId="0" fillId="0" borderId="0" xfId="0" applyAlignment="1" applyProtection="1">
      <alignment horizontal="center"/>
      <protection/>
    </xf>
    <xf numFmtId="0" fontId="30" fillId="0" borderId="0" xfId="0" applyFont="1" applyAlignment="1" applyProtection="1">
      <alignment horizontal="center"/>
      <protection/>
    </xf>
    <xf numFmtId="0" fontId="25" fillId="0" borderId="0" xfId="0" applyFont="1" applyAlignment="1" applyProtection="1">
      <alignment horizontal="right"/>
      <protection/>
    </xf>
    <xf numFmtId="0" fontId="18" fillId="0" borderId="0" xfId="0" applyFont="1" applyAlignment="1" applyProtection="1">
      <alignment/>
      <protection/>
    </xf>
    <xf numFmtId="0" fontId="18" fillId="33" borderId="16" xfId="0" applyFont="1" applyFill="1" applyBorder="1" applyAlignment="1" applyProtection="1">
      <alignment/>
      <protection locked="0"/>
    </xf>
    <xf numFmtId="49" fontId="18" fillId="33" borderId="26" xfId="0" applyNumberFormat="1" applyFont="1" applyFill="1" applyBorder="1" applyAlignment="1" applyProtection="1">
      <alignment horizontal="left"/>
      <protection locked="0"/>
    </xf>
    <xf numFmtId="0" fontId="18" fillId="0" borderId="0" xfId="0" applyFont="1" applyAlignment="1" applyProtection="1">
      <alignment horizontal="right"/>
      <protection/>
    </xf>
    <xf numFmtId="0" fontId="18" fillId="33" borderId="26" xfId="0" applyFont="1" applyFill="1" applyBorder="1" applyAlignment="1" applyProtection="1">
      <alignment horizontal="left"/>
      <protection locked="0"/>
    </xf>
    <xf numFmtId="0" fontId="0" fillId="0" borderId="0" xfId="0" applyAlignment="1">
      <alignment/>
    </xf>
    <xf numFmtId="0" fontId="27" fillId="0" borderId="0" xfId="0" applyFont="1" applyAlignment="1" applyProtection="1">
      <alignment horizontal="left"/>
      <protection locked="0"/>
    </xf>
    <xf numFmtId="0" fontId="18" fillId="33" borderId="0" xfId="0" applyFont="1" applyFill="1" applyBorder="1" applyAlignment="1" applyProtection="1">
      <alignment horizontal="left"/>
      <protection locked="0"/>
    </xf>
    <xf numFmtId="0" fontId="0" fillId="0" borderId="35" xfId="0" applyFont="1" applyBorder="1" applyAlignment="1" applyProtection="1">
      <alignment horizontal="left" vertical="top" wrapText="1"/>
      <protection/>
    </xf>
    <xf numFmtId="0" fontId="0" fillId="0" borderId="16" xfId="0" applyBorder="1" applyAlignment="1" applyProtection="1">
      <alignment horizontal="left" vertical="top" wrapText="1"/>
      <protection/>
    </xf>
    <xf numFmtId="0" fontId="23" fillId="35" borderId="36" xfId="0" applyFont="1" applyFill="1" applyBorder="1" applyAlignment="1" applyProtection="1">
      <alignment horizontal="left" wrapText="1"/>
      <protection/>
    </xf>
    <xf numFmtId="0" fontId="23" fillId="35" borderId="10" xfId="0" applyFont="1" applyFill="1" applyBorder="1" applyAlignment="1" applyProtection="1">
      <alignment horizontal="left" wrapText="1"/>
      <protection/>
    </xf>
    <xf numFmtId="0" fontId="7" fillId="35" borderId="10" xfId="0" applyFont="1" applyFill="1" applyBorder="1" applyAlignment="1" applyProtection="1">
      <alignment horizontal="left"/>
      <protection/>
    </xf>
    <xf numFmtId="0" fontId="0" fillId="35" borderId="37" xfId="0" applyFill="1" applyBorder="1" applyAlignment="1" applyProtection="1">
      <alignment horizontal="left"/>
      <protection/>
    </xf>
    <xf numFmtId="44" fontId="27" fillId="0" borderId="16" xfId="44" applyFont="1" applyFill="1" applyBorder="1" applyAlignment="1" applyProtection="1">
      <alignment horizontal="left"/>
      <protection locked="0"/>
    </xf>
    <xf numFmtId="44" fontId="27" fillId="0" borderId="0" xfId="44" applyFont="1" applyBorder="1" applyAlignment="1" applyProtection="1">
      <alignment horizontal="left"/>
      <protection/>
    </xf>
    <xf numFmtId="0" fontId="0" fillId="0" borderId="0" xfId="0" applyAlignment="1" applyProtection="1">
      <alignment/>
      <protection/>
    </xf>
    <xf numFmtId="0" fontId="26" fillId="0" borderId="0" xfId="0" applyFont="1" applyAlignment="1" applyProtection="1">
      <alignment horizontal="left"/>
      <protection/>
    </xf>
    <xf numFmtId="0" fontId="5" fillId="36" borderId="18" xfId="0" applyFont="1" applyFill="1" applyBorder="1" applyAlignment="1" applyProtection="1">
      <alignment horizontal="center" wrapText="1"/>
      <protection locked="0"/>
    </xf>
    <xf numFmtId="0" fontId="5" fillId="36" borderId="30" xfId="0" applyFont="1" applyFill="1" applyBorder="1" applyAlignment="1" applyProtection="1">
      <alignment horizontal="center" wrapText="1"/>
      <protection locked="0"/>
    </xf>
    <xf numFmtId="0" fontId="5" fillId="33" borderId="18" xfId="0" applyFont="1" applyFill="1" applyBorder="1" applyAlignment="1" applyProtection="1">
      <alignment horizontal="justify" wrapText="1"/>
      <protection locked="0"/>
    </xf>
    <xf numFmtId="0" fontId="5" fillId="33" borderId="30" xfId="0" applyFont="1" applyFill="1" applyBorder="1" applyAlignment="1" applyProtection="1">
      <alignment horizontal="justify" wrapText="1"/>
      <protection locked="0"/>
    </xf>
    <xf numFmtId="49" fontId="18" fillId="33" borderId="16" xfId="0" applyNumberFormat="1" applyFont="1" applyFill="1" applyBorder="1" applyAlignment="1" applyProtection="1">
      <alignment horizontal="left"/>
      <protection locked="0"/>
    </xf>
    <xf numFmtId="170" fontId="18" fillId="33" borderId="16" xfId="0" applyNumberFormat="1" applyFont="1" applyFill="1" applyBorder="1" applyAlignment="1" applyProtection="1">
      <alignment horizontal="left"/>
      <protection locked="0"/>
    </xf>
    <xf numFmtId="0" fontId="0" fillId="0" borderId="24" xfId="0" applyBorder="1" applyAlignment="1" applyProtection="1">
      <alignment horizontal="left"/>
      <protection/>
    </xf>
    <xf numFmtId="0" fontId="0" fillId="0" borderId="0" xfId="0" applyBorder="1" applyAlignment="1" applyProtection="1">
      <alignment horizontal="left"/>
      <protection/>
    </xf>
    <xf numFmtId="0" fontId="0" fillId="0" borderId="25" xfId="0" applyBorder="1" applyAlignment="1" applyProtection="1">
      <alignment horizontal="left"/>
      <protection/>
    </xf>
    <xf numFmtId="0" fontId="5" fillId="0" borderId="14" xfId="0" applyFont="1" applyBorder="1" applyAlignment="1" applyProtection="1">
      <alignment horizontal="left"/>
      <protection/>
    </xf>
    <xf numFmtId="0" fontId="15" fillId="0" borderId="16" xfId="0" applyFont="1" applyBorder="1" applyAlignment="1" applyProtection="1">
      <alignment horizontal="center"/>
      <protection/>
    </xf>
    <xf numFmtId="0" fontId="15" fillId="0" borderId="29" xfId="0" applyFont="1" applyBorder="1" applyAlignment="1" applyProtection="1">
      <alignment horizontal="center"/>
      <protection/>
    </xf>
    <xf numFmtId="0" fontId="0" fillId="0" borderId="12" xfId="0" applyBorder="1" applyAlignment="1" applyProtection="1">
      <alignment horizontal="center"/>
      <protection/>
    </xf>
    <xf numFmtId="0" fontId="0" fillId="0" borderId="11" xfId="0" applyBorder="1" applyAlignment="1" applyProtection="1">
      <alignment horizontal="center"/>
      <protection/>
    </xf>
    <xf numFmtId="0" fontId="10" fillId="0" borderId="11" xfId="0" applyFont="1" applyBorder="1" applyAlignment="1" applyProtection="1">
      <alignment horizontal="left" vertical="top" wrapText="1"/>
      <protection/>
    </xf>
    <xf numFmtId="0" fontId="10" fillId="0" borderId="31" xfId="0" applyFont="1" applyBorder="1" applyAlignment="1" applyProtection="1">
      <alignment horizontal="left" vertical="top" wrapText="1"/>
      <protection/>
    </xf>
    <xf numFmtId="0" fontId="10" fillId="0" borderId="12" xfId="0" applyFont="1" applyBorder="1" applyAlignment="1" applyProtection="1">
      <alignment horizontal="left" vertical="top" wrapText="1"/>
      <protection/>
    </xf>
    <xf numFmtId="0" fontId="10" fillId="0" borderId="11" xfId="0" applyFont="1" applyBorder="1" applyAlignment="1" applyProtection="1">
      <alignment horizontal="left" wrapText="1"/>
      <protection/>
    </xf>
    <xf numFmtId="0" fontId="10" fillId="0" borderId="31" xfId="0" applyFont="1" applyBorder="1" applyAlignment="1" applyProtection="1">
      <alignment horizontal="left" wrapText="1"/>
      <protection/>
    </xf>
    <xf numFmtId="0" fontId="10" fillId="0" borderId="12" xfId="0" applyFont="1" applyBorder="1" applyAlignment="1" applyProtection="1">
      <alignment horizontal="left" wrapText="1"/>
      <protection/>
    </xf>
    <xf numFmtId="0" fontId="5" fillId="0" borderId="29" xfId="0" applyFont="1" applyBorder="1" applyAlignment="1" applyProtection="1">
      <alignment horizontal="center"/>
      <protection/>
    </xf>
    <xf numFmtId="0" fontId="5" fillId="0" borderId="38" xfId="0" applyFont="1" applyBorder="1" applyAlignment="1" applyProtection="1">
      <alignment horizontal="center"/>
      <protection/>
    </xf>
    <xf numFmtId="3" fontId="5" fillId="0" borderId="14" xfId="0" applyNumberFormat="1" applyFont="1" applyBorder="1" applyAlignment="1" applyProtection="1">
      <alignment horizontal="left"/>
      <protection/>
    </xf>
    <xf numFmtId="172" fontId="10" fillId="0" borderId="20" xfId="0" applyNumberFormat="1" applyFont="1" applyBorder="1" applyAlignment="1" applyProtection="1">
      <alignment horizontal="right" indent="2"/>
      <protection/>
    </xf>
    <xf numFmtId="0" fontId="10" fillId="0" borderId="18" xfId="0" applyFont="1" applyBorder="1" applyAlignment="1" applyProtection="1">
      <alignment horizontal="left"/>
      <protection/>
    </xf>
    <xf numFmtId="0" fontId="10" fillId="0" borderId="30" xfId="0" applyFont="1" applyBorder="1" applyAlignment="1" applyProtection="1">
      <alignment horizontal="left"/>
      <protection/>
    </xf>
    <xf numFmtId="0" fontId="5" fillId="0" borderId="14" xfId="0" applyFont="1" applyBorder="1" applyAlignment="1" applyProtection="1">
      <alignment horizontal="center"/>
      <protection/>
    </xf>
    <xf numFmtId="3" fontId="5" fillId="0" borderId="14" xfId="0" applyNumberFormat="1" applyFont="1" applyBorder="1" applyAlignment="1" applyProtection="1">
      <alignment horizontal="center"/>
      <protection/>
    </xf>
    <xf numFmtId="0" fontId="14" fillId="0" borderId="20" xfId="0" applyFont="1" applyBorder="1" applyAlignment="1" applyProtection="1">
      <alignment horizontal="center"/>
      <protection/>
    </xf>
    <xf numFmtId="0" fontId="5" fillId="0" borderId="10" xfId="0" applyFont="1" applyBorder="1" applyAlignment="1" applyProtection="1">
      <alignment horizontal="right"/>
      <protection/>
    </xf>
    <xf numFmtId="0" fontId="5" fillId="0" borderId="17" xfId="0" applyFont="1" applyBorder="1" applyAlignment="1" applyProtection="1">
      <alignment horizontal="right"/>
      <protection/>
    </xf>
    <xf numFmtId="0" fontId="10" fillId="33" borderId="14" xfId="0" applyFont="1" applyFill="1" applyBorder="1" applyAlignment="1" applyProtection="1">
      <alignment/>
      <protection locked="0"/>
    </xf>
    <xf numFmtId="0" fontId="11" fillId="0" borderId="13" xfId="0" applyFont="1" applyBorder="1" applyAlignment="1" applyProtection="1">
      <alignment horizontal="center"/>
      <protection/>
    </xf>
    <xf numFmtId="0" fontId="11" fillId="0" borderId="16" xfId="0" applyFont="1" applyBorder="1" applyAlignment="1" applyProtection="1">
      <alignment horizontal="center"/>
      <protection/>
    </xf>
    <xf numFmtId="0" fontId="11" fillId="0" borderId="29" xfId="0" applyFont="1" applyBorder="1" applyAlignment="1" applyProtection="1">
      <alignment horizontal="center"/>
      <protection/>
    </xf>
    <xf numFmtId="172" fontId="10" fillId="0" borderId="14" xfId="0" applyNumberFormat="1" applyFont="1" applyBorder="1" applyAlignment="1" applyProtection="1">
      <alignment horizontal="right" indent="2"/>
      <protection/>
    </xf>
    <xf numFmtId="172" fontId="5" fillId="0" borderId="14" xfId="0" applyNumberFormat="1" applyFont="1" applyBorder="1" applyAlignment="1" applyProtection="1">
      <alignment horizontal="center"/>
      <protection/>
    </xf>
    <xf numFmtId="0" fontId="10" fillId="33" borderId="14" xfId="0" applyFont="1" applyFill="1" applyBorder="1" applyAlignment="1" applyProtection="1" quotePrefix="1">
      <alignment horizontal="left"/>
      <protection locked="0"/>
    </xf>
    <xf numFmtId="172" fontId="10" fillId="0" borderId="20" xfId="0" applyNumberFormat="1" applyFont="1" applyBorder="1" applyAlignment="1" applyProtection="1">
      <alignment horizontal="center"/>
      <protection/>
    </xf>
    <xf numFmtId="0" fontId="7" fillId="0" borderId="12" xfId="0" applyFont="1" applyBorder="1" applyAlignment="1" applyProtection="1">
      <alignment horizontal="center"/>
      <protection/>
    </xf>
    <xf numFmtId="0" fontId="7" fillId="0" borderId="0" xfId="0" applyFont="1" applyBorder="1" applyAlignment="1" applyProtection="1">
      <alignment horizontal="center"/>
      <protection/>
    </xf>
    <xf numFmtId="0" fontId="7" fillId="0" borderId="11" xfId="0" applyFont="1" applyBorder="1" applyAlignment="1" applyProtection="1">
      <alignment horizontal="center"/>
      <protection/>
    </xf>
    <xf numFmtId="0" fontId="7" fillId="0" borderId="12" xfId="0" applyFont="1" applyBorder="1" applyAlignment="1" applyProtection="1">
      <alignment horizontal="center" wrapText="1"/>
      <protection/>
    </xf>
    <xf numFmtId="0" fontId="7" fillId="0" borderId="0" xfId="0" applyFont="1" applyBorder="1" applyAlignment="1" applyProtection="1">
      <alignment horizontal="center" wrapText="1"/>
      <protection/>
    </xf>
    <xf numFmtId="0" fontId="7" fillId="0" borderId="11" xfId="0" applyFont="1" applyBorder="1" applyAlignment="1" applyProtection="1">
      <alignment horizontal="center" wrapText="1"/>
      <protection/>
    </xf>
    <xf numFmtId="0" fontId="12" fillId="0" borderId="13" xfId="0" applyFont="1" applyBorder="1" applyAlignment="1" applyProtection="1">
      <alignment horizontal="center"/>
      <protection/>
    </xf>
    <xf numFmtId="0" fontId="12" fillId="0" borderId="16" xfId="0" applyFont="1" applyBorder="1" applyAlignment="1" applyProtection="1">
      <alignment horizontal="center"/>
      <protection/>
    </xf>
    <xf numFmtId="0" fontId="12" fillId="0" borderId="29" xfId="0" applyFont="1" applyBorder="1" applyAlignment="1" applyProtection="1">
      <alignment horizontal="center"/>
      <protection/>
    </xf>
    <xf numFmtId="0" fontId="14" fillId="0" borderId="26" xfId="0" applyFont="1" applyBorder="1" applyAlignment="1" applyProtection="1">
      <alignment horizontal="center" wrapText="1"/>
      <protection/>
    </xf>
    <xf numFmtId="0" fontId="14" fillId="0" borderId="16" xfId="0" applyFont="1" applyBorder="1" applyAlignment="1" applyProtection="1">
      <alignment horizontal="center" wrapText="1"/>
      <protection/>
    </xf>
    <xf numFmtId="0" fontId="11" fillId="0" borderId="12" xfId="0" applyFont="1" applyBorder="1" applyAlignment="1" applyProtection="1">
      <alignment horizontal="center"/>
      <protection/>
    </xf>
    <xf numFmtId="0" fontId="11" fillId="0" borderId="0" xfId="0" applyFont="1" applyBorder="1" applyAlignment="1" applyProtection="1">
      <alignment horizontal="center"/>
      <protection/>
    </xf>
    <xf numFmtId="0" fontId="11" fillId="0" borderId="11" xfId="0" applyFont="1" applyBorder="1" applyAlignment="1" applyProtection="1">
      <alignment horizontal="center"/>
      <protection/>
    </xf>
    <xf numFmtId="0" fontId="0" fillId="0" borderId="18" xfId="0" applyBorder="1" applyAlignment="1" applyProtection="1">
      <alignment horizontal="center"/>
      <protection/>
    </xf>
    <xf numFmtId="0" fontId="0" fillId="0" borderId="26" xfId="0" applyBorder="1" applyAlignment="1" applyProtection="1">
      <alignment horizontal="center"/>
      <protection/>
    </xf>
    <xf numFmtId="0" fontId="0" fillId="0" borderId="30" xfId="0" applyBorder="1" applyAlignment="1" applyProtection="1">
      <alignment horizontal="center"/>
      <protection/>
    </xf>
    <xf numFmtId="0" fontId="0" fillId="0" borderId="13" xfId="0" applyFont="1" applyBorder="1" applyAlignment="1" applyProtection="1">
      <alignment horizontal="left"/>
      <protection/>
    </xf>
    <xf numFmtId="0" fontId="0" fillId="0" borderId="16" xfId="0" applyFont="1" applyBorder="1" applyAlignment="1">
      <alignment horizontal="left"/>
    </xf>
    <xf numFmtId="1" fontId="4" fillId="0" borderId="18" xfId="0" applyNumberFormat="1" applyFont="1" applyBorder="1" applyAlignment="1" applyProtection="1">
      <alignment horizontal="center"/>
      <protection/>
    </xf>
    <xf numFmtId="0" fontId="4" fillId="0" borderId="30" xfId="0" applyFont="1" applyBorder="1" applyAlignment="1" applyProtection="1">
      <alignment horizontal="center"/>
      <protection/>
    </xf>
    <xf numFmtId="0" fontId="10" fillId="33" borderId="15" xfId="0" applyFont="1" applyFill="1" applyBorder="1" applyAlignment="1" applyProtection="1">
      <alignment horizontal="center"/>
      <protection locked="0"/>
    </xf>
    <xf numFmtId="0" fontId="10" fillId="33" borderId="17" xfId="0" applyFont="1" applyFill="1" applyBorder="1" applyAlignment="1" applyProtection="1">
      <alignment horizontal="center"/>
      <protection locked="0"/>
    </xf>
    <xf numFmtId="0" fontId="7" fillId="0" borderId="0" xfId="0" applyFont="1" applyAlignment="1" applyProtection="1">
      <alignment horizontal="center"/>
      <protection/>
    </xf>
    <xf numFmtId="3" fontId="14" fillId="0" borderId="16" xfId="0" applyNumberFormat="1" applyFont="1" applyBorder="1" applyAlignment="1" applyProtection="1">
      <alignment horizontal="center" wrapText="1"/>
      <protection/>
    </xf>
    <xf numFmtId="49" fontId="4" fillId="0" borderId="18" xfId="0" applyNumberFormat="1" applyFont="1" applyBorder="1" applyAlignment="1" applyProtection="1">
      <alignment horizontal="left"/>
      <protection/>
    </xf>
    <xf numFmtId="49" fontId="4" fillId="0" borderId="26" xfId="0" applyNumberFormat="1" applyFont="1" applyBorder="1" applyAlignment="1" applyProtection="1">
      <alignment horizontal="left"/>
      <protection/>
    </xf>
    <xf numFmtId="49" fontId="4" fillId="0" borderId="30" xfId="0" applyNumberFormat="1" applyFont="1" applyBorder="1" applyAlignment="1" applyProtection="1">
      <alignment horizontal="left"/>
      <protection/>
    </xf>
    <xf numFmtId="0" fontId="7" fillId="0" borderId="16" xfId="0" applyFont="1" applyBorder="1" applyAlignment="1" applyProtection="1">
      <alignment horizontal="left"/>
      <protection/>
    </xf>
    <xf numFmtId="0" fontId="0" fillId="0" borderId="16" xfId="0" applyBorder="1" applyAlignment="1">
      <alignment horizontal="left"/>
    </xf>
    <xf numFmtId="0" fontId="0" fillId="0" borderId="29" xfId="0" applyBorder="1" applyAlignment="1">
      <alignment horizontal="left"/>
    </xf>
    <xf numFmtId="3" fontId="5" fillId="0" borderId="14" xfId="0" applyNumberFormat="1" applyFont="1" applyBorder="1" applyAlignment="1" applyProtection="1">
      <alignment horizontal="right"/>
      <protection/>
    </xf>
    <xf numFmtId="49" fontId="7" fillId="0" borderId="18" xfId="0" applyNumberFormat="1" applyFont="1" applyBorder="1" applyAlignment="1" applyProtection="1">
      <alignment horizontal="center"/>
      <protection/>
    </xf>
    <xf numFmtId="0" fontId="7" fillId="0" borderId="26" xfId="0" applyFont="1" applyBorder="1" applyAlignment="1" applyProtection="1">
      <alignment horizontal="center"/>
      <protection/>
    </xf>
    <xf numFmtId="0" fontId="7" fillId="0" borderId="30" xfId="0" applyFont="1" applyBorder="1" applyAlignment="1" applyProtection="1">
      <alignment horizontal="center"/>
      <protection/>
    </xf>
    <xf numFmtId="0" fontId="10" fillId="33" borderId="14" xfId="0" applyFont="1" applyFill="1" applyBorder="1" applyAlignment="1" applyProtection="1">
      <alignment horizontal="left"/>
      <protection locked="0"/>
    </xf>
    <xf numFmtId="0" fontId="10" fillId="33" borderId="18" xfId="0" applyFont="1" applyFill="1" applyBorder="1" applyAlignment="1" applyProtection="1">
      <alignment horizontal="center"/>
      <protection locked="0"/>
    </xf>
    <xf numFmtId="0" fontId="10" fillId="33" borderId="30" xfId="0" applyFont="1" applyFill="1" applyBorder="1" applyAlignment="1" applyProtection="1">
      <alignment horizontal="center"/>
      <protection locked="0"/>
    </xf>
    <xf numFmtId="0" fontId="10" fillId="33" borderId="39" xfId="0" applyFont="1" applyFill="1" applyBorder="1" applyAlignment="1" applyProtection="1">
      <alignment horizontal="center"/>
      <protection locked="0"/>
    </xf>
    <xf numFmtId="0" fontId="10" fillId="33" borderId="40" xfId="0" applyFont="1" applyFill="1" applyBorder="1" applyAlignment="1" applyProtection="1">
      <alignment horizontal="center"/>
      <protection locked="0"/>
    </xf>
    <xf numFmtId="0" fontId="5" fillId="0" borderId="14" xfId="0" applyFont="1" applyBorder="1" applyAlignment="1" applyProtection="1">
      <alignment horizontal="right"/>
      <protection/>
    </xf>
    <xf numFmtId="172" fontId="10" fillId="0" borderId="15" xfId="0" applyNumberFormat="1" applyFont="1" applyBorder="1" applyAlignment="1">
      <alignment shrinkToFit="1"/>
    </xf>
    <xf numFmtId="0" fontId="0" fillId="0" borderId="10" xfId="0" applyBorder="1" applyAlignment="1">
      <alignment/>
    </xf>
    <xf numFmtId="0" fontId="0" fillId="0" borderId="17" xfId="0" applyBorder="1" applyAlignment="1">
      <alignment/>
    </xf>
    <xf numFmtId="0" fontId="0" fillId="0" borderId="12" xfId="0" applyBorder="1" applyAlignment="1">
      <alignment/>
    </xf>
    <xf numFmtId="0" fontId="0" fillId="0" borderId="0" xfId="0" applyBorder="1" applyAlignment="1">
      <alignment/>
    </xf>
    <xf numFmtId="0" fontId="0" fillId="0" borderId="11" xfId="0" applyBorder="1" applyAlignment="1">
      <alignment/>
    </xf>
    <xf numFmtId="0" fontId="0" fillId="0" borderId="13" xfId="0" applyBorder="1" applyAlignment="1">
      <alignment/>
    </xf>
    <xf numFmtId="0" fontId="0" fillId="0" borderId="16" xfId="0" applyBorder="1" applyAlignment="1">
      <alignment/>
    </xf>
    <xf numFmtId="0" fontId="0" fillId="0" borderId="29" xfId="0" applyBorder="1" applyAlignment="1">
      <alignment/>
    </xf>
    <xf numFmtId="0" fontId="15" fillId="0" borderId="14" xfId="0" applyFont="1" applyBorder="1" applyAlignment="1" applyProtection="1">
      <alignment horizontal="center" textRotation="90" wrapText="1"/>
      <protection locked="0"/>
    </xf>
    <xf numFmtId="0" fontId="4" fillId="0" borderId="0" xfId="0" applyFont="1" applyAlignment="1">
      <alignment horizontal="right"/>
    </xf>
    <xf numFmtId="0" fontId="0" fillId="0" borderId="0" xfId="0" applyFont="1" applyAlignment="1">
      <alignment horizontal="right"/>
    </xf>
    <xf numFmtId="0" fontId="5" fillId="0" borderId="0" xfId="0" applyFont="1" applyAlignment="1">
      <alignment horizontal="left"/>
    </xf>
    <xf numFmtId="0" fontId="0" fillId="0" borderId="0" xfId="0" applyAlignment="1">
      <alignment horizontal="left"/>
    </xf>
    <xf numFmtId="49" fontId="5" fillId="0" borderId="0" xfId="0" applyNumberFormat="1" applyFont="1" applyAlignment="1">
      <alignment horizontal="left"/>
    </xf>
    <xf numFmtId="0" fontId="7" fillId="0" borderId="0" xfId="0" applyFont="1" applyAlignment="1">
      <alignment horizontal="left"/>
    </xf>
    <xf numFmtId="0" fontId="5" fillId="0" borderId="0" xfId="0" applyFont="1" applyBorder="1" applyAlignment="1">
      <alignment horizontal="left"/>
    </xf>
    <xf numFmtId="0" fontId="23" fillId="0" borderId="0" xfId="0" applyFont="1" applyAlignment="1">
      <alignment horizontal="center"/>
    </xf>
    <xf numFmtId="0" fontId="34" fillId="0" borderId="0" xfId="0" applyFont="1" applyAlignment="1">
      <alignment horizontal="center"/>
    </xf>
    <xf numFmtId="0" fontId="7" fillId="0" borderId="0" xfId="0" applyFont="1" applyBorder="1" applyAlignment="1">
      <alignment horizontal="center"/>
    </xf>
    <xf numFmtId="0" fontId="7" fillId="0" borderId="0" xfId="0" applyFont="1" applyBorder="1" applyAlignment="1">
      <alignment horizontal="center" wrapText="1"/>
    </xf>
    <xf numFmtId="0" fontId="10" fillId="0" borderId="0" xfId="0" applyFont="1" applyAlignment="1">
      <alignment horizontal="left" vertical="top" wrapText="1"/>
    </xf>
    <xf numFmtId="0" fontId="10" fillId="0" borderId="0" xfId="0" applyFont="1" applyBorder="1" applyAlignment="1">
      <alignment horizontal="center"/>
    </xf>
    <xf numFmtId="0" fontId="10" fillId="0" borderId="16" xfId="0" applyFont="1" applyBorder="1" applyAlignment="1">
      <alignment horizontal="center"/>
    </xf>
    <xf numFmtId="0" fontId="10" fillId="0" borderId="10" xfId="0" applyFont="1" applyBorder="1" applyAlignment="1">
      <alignment horizontal="left"/>
    </xf>
    <xf numFmtId="0" fontId="0" fillId="0" borderId="0" xfId="0" applyFont="1" applyAlignment="1">
      <alignment horizontal="left" wrapText="1"/>
    </xf>
    <xf numFmtId="0" fontId="10" fillId="0" borderId="0" xfId="0" applyFont="1" applyAlignment="1">
      <alignment horizontal="left"/>
    </xf>
    <xf numFmtId="172" fontId="10" fillId="0" borderId="14" xfId="0" applyNumberFormat="1" applyFont="1" applyBorder="1" applyAlignment="1">
      <alignment horizontal="right" indent="2"/>
    </xf>
    <xf numFmtId="0" fontId="7" fillId="0" borderId="0" xfId="0" applyFont="1" applyAlignment="1">
      <alignment horizontal="center"/>
    </xf>
    <xf numFmtId="0" fontId="14" fillId="0" borderId="16" xfId="0" applyFont="1" applyBorder="1" applyAlignment="1">
      <alignment horizontal="center" wrapText="1"/>
    </xf>
    <xf numFmtId="0" fontId="7" fillId="0" borderId="12" xfId="0" applyFont="1" applyBorder="1" applyAlignment="1">
      <alignment horizontal="center"/>
    </xf>
    <xf numFmtId="0" fontId="7" fillId="0" borderId="11" xfId="0" applyFont="1" applyBorder="1" applyAlignment="1">
      <alignment horizontal="center"/>
    </xf>
    <xf numFmtId="0" fontId="7" fillId="0" borderId="12" xfId="0" applyFont="1" applyBorder="1" applyAlignment="1">
      <alignment horizontal="center" wrapText="1"/>
    </xf>
    <xf numFmtId="0" fontId="7" fillId="0" borderId="11" xfId="0" applyFont="1" applyBorder="1" applyAlignment="1">
      <alignment horizontal="center" wrapText="1"/>
    </xf>
    <xf numFmtId="0" fontId="12" fillId="0" borderId="13" xfId="0" applyFont="1" applyBorder="1" applyAlignment="1">
      <alignment horizontal="center"/>
    </xf>
    <xf numFmtId="0" fontId="12" fillId="0" borderId="16" xfId="0" applyFont="1" applyBorder="1" applyAlignment="1">
      <alignment horizontal="center"/>
    </xf>
    <xf numFmtId="0" fontId="12" fillId="0" borderId="29" xfId="0" applyFont="1" applyBorder="1" applyAlignment="1">
      <alignment horizontal="center"/>
    </xf>
    <xf numFmtId="0" fontId="14" fillId="0" borderId="26" xfId="0" applyFont="1" applyBorder="1" applyAlignment="1">
      <alignment horizontal="center" wrapText="1"/>
    </xf>
    <xf numFmtId="49" fontId="4" fillId="0" borderId="18" xfId="0" applyNumberFormat="1" applyFont="1" applyBorder="1" applyAlignment="1">
      <alignment horizontal="center"/>
    </xf>
    <xf numFmtId="49" fontId="4" fillId="0" borderId="26" xfId="0" applyNumberFormat="1" applyFont="1" applyBorder="1" applyAlignment="1">
      <alignment horizontal="center"/>
    </xf>
    <xf numFmtId="49" fontId="4" fillId="0" borderId="30" xfId="0" applyNumberFormat="1" applyFont="1" applyBorder="1" applyAlignment="1">
      <alignment horizontal="center"/>
    </xf>
    <xf numFmtId="0" fontId="11" fillId="0" borderId="12" xfId="0" applyFont="1" applyBorder="1" applyAlignment="1">
      <alignment horizontal="center"/>
    </xf>
    <xf numFmtId="0" fontId="11" fillId="0" borderId="0" xfId="0" applyFont="1" applyBorder="1" applyAlignment="1">
      <alignment horizontal="center"/>
    </xf>
    <xf numFmtId="0" fontId="11" fillId="0" borderId="11" xfId="0" applyFont="1" applyBorder="1" applyAlignment="1">
      <alignment horizontal="center"/>
    </xf>
    <xf numFmtId="0" fontId="0" fillId="0" borderId="18" xfId="0" applyBorder="1" applyAlignment="1">
      <alignment horizontal="center"/>
    </xf>
    <xf numFmtId="0" fontId="0" fillId="0" borderId="26" xfId="0" applyBorder="1" applyAlignment="1">
      <alignment horizontal="center"/>
    </xf>
    <xf numFmtId="0" fontId="0" fillId="0" borderId="30" xfId="0" applyBorder="1" applyAlignment="1">
      <alignment horizontal="center"/>
    </xf>
    <xf numFmtId="1" fontId="4" fillId="0" borderId="18" xfId="0" applyNumberFormat="1" applyFont="1" applyBorder="1" applyAlignment="1">
      <alignment horizontal="center"/>
    </xf>
    <xf numFmtId="0" fontId="4" fillId="0" borderId="30" xfId="0" applyFont="1" applyBorder="1" applyAlignment="1">
      <alignment horizontal="center"/>
    </xf>
    <xf numFmtId="172" fontId="10" fillId="0" borderId="20" xfId="0" applyNumberFormat="1" applyFont="1" applyBorder="1" applyAlignment="1">
      <alignment horizontal="right" indent="2"/>
    </xf>
    <xf numFmtId="0" fontId="14" fillId="0" borderId="20" xfId="0" applyFont="1" applyBorder="1" applyAlignment="1">
      <alignment horizontal="center"/>
    </xf>
    <xf numFmtId="0" fontId="5" fillId="0" borderId="14" xfId="0" applyFont="1" applyBorder="1" applyAlignment="1">
      <alignment horizontal="right"/>
    </xf>
    <xf numFmtId="0" fontId="6" fillId="0" borderId="18" xfId="0" applyFont="1" applyBorder="1" applyAlignment="1">
      <alignment horizontal="right" wrapText="1"/>
    </xf>
    <xf numFmtId="0" fontId="6" fillId="0" borderId="30" xfId="0" applyFont="1" applyBorder="1" applyAlignment="1">
      <alignment horizontal="right" wrapText="1"/>
    </xf>
    <xf numFmtId="0" fontId="4" fillId="0" borderId="0" xfId="0" applyFont="1" applyBorder="1" applyAlignment="1">
      <alignment horizontal="center"/>
    </xf>
    <xf numFmtId="0" fontId="4" fillId="0" borderId="12" xfId="0" applyFont="1" applyBorder="1" applyAlignment="1">
      <alignment horizontal="right"/>
    </xf>
    <xf numFmtId="0" fontId="4" fillId="0" borderId="0" xfId="0" applyFont="1" applyBorder="1" applyAlignment="1">
      <alignment horizontal="right"/>
    </xf>
    <xf numFmtId="0" fontId="0" fillId="0" borderId="14" xfId="0" applyBorder="1" applyAlignment="1">
      <alignment/>
    </xf>
    <xf numFmtId="0" fontId="0" fillId="0" borderId="14" xfId="0" applyBorder="1" applyAlignment="1">
      <alignment horizontal="center"/>
    </xf>
    <xf numFmtId="0" fontId="12" fillId="0" borderId="14" xfId="0" applyFont="1" applyBorder="1" applyAlignment="1">
      <alignment horizontal="left"/>
    </xf>
    <xf numFmtId="0" fontId="0" fillId="0" borderId="14" xfId="0" applyBorder="1" applyAlignment="1">
      <alignment horizontal="left"/>
    </xf>
    <xf numFmtId="0" fontId="0" fillId="0" borderId="14" xfId="0" applyBorder="1" applyAlignment="1">
      <alignment horizontal="right"/>
    </xf>
    <xf numFmtId="0" fontId="13" fillId="0" borderId="16" xfId="0" applyFont="1" applyBorder="1" applyAlignment="1">
      <alignment horizontal="left"/>
    </xf>
    <xf numFmtId="0" fontId="13" fillId="0" borderId="29" xfId="0" applyFont="1" applyBorder="1" applyAlignment="1">
      <alignment horizontal="left"/>
    </xf>
    <xf numFmtId="0" fontId="13" fillId="33" borderId="26" xfId="0" applyFont="1" applyFill="1" applyBorder="1" applyAlignment="1" applyProtection="1">
      <alignment horizontal="left"/>
      <protection locked="0"/>
    </xf>
    <xf numFmtId="0" fontId="13" fillId="33" borderId="30" xfId="0" applyFont="1" applyFill="1" applyBorder="1" applyAlignment="1" applyProtection="1">
      <alignment horizontal="left"/>
      <protection locked="0"/>
    </xf>
    <xf numFmtId="0" fontId="4" fillId="0" borderId="12" xfId="0" applyFont="1" applyBorder="1" applyAlignment="1">
      <alignment horizontal="center"/>
    </xf>
    <xf numFmtId="0" fontId="4" fillId="0" borderId="11" xfId="0" applyFont="1" applyBorder="1" applyAlignment="1">
      <alignment horizontal="center"/>
    </xf>
    <xf numFmtId="0" fontId="1" fillId="0" borderId="12"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2" fillId="0" borderId="15" xfId="0" applyFont="1" applyBorder="1" applyAlignment="1">
      <alignment horizontal="left"/>
    </xf>
    <xf numFmtId="0" fontId="2" fillId="0" borderId="10" xfId="0" applyFont="1" applyBorder="1" applyAlignment="1">
      <alignment horizontal="left"/>
    </xf>
    <xf numFmtId="0" fontId="2" fillId="0" borderId="12" xfId="0" applyFont="1" applyBorder="1" applyAlignment="1">
      <alignment horizontal="left"/>
    </xf>
    <xf numFmtId="0" fontId="2" fillId="0" borderId="0" xfId="0" applyFont="1" applyBorder="1" applyAlignment="1">
      <alignment horizontal="left"/>
    </xf>
    <xf numFmtId="0" fontId="3" fillId="0" borderId="12" xfId="0" applyFont="1" applyBorder="1" applyAlignment="1">
      <alignment horizontal="center"/>
    </xf>
    <xf numFmtId="0" fontId="3" fillId="0" borderId="0" xfId="0" applyFont="1" applyBorder="1" applyAlignment="1">
      <alignment horizontal="center"/>
    </xf>
    <xf numFmtId="0" fontId="3" fillId="0" borderId="11" xfId="0" applyFont="1" applyBorder="1" applyAlignment="1">
      <alignment horizontal="center"/>
    </xf>
    <xf numFmtId="49" fontId="13" fillId="0" borderId="10" xfId="0" applyNumberFormat="1" applyFont="1" applyBorder="1" applyAlignment="1">
      <alignment horizontal="left"/>
    </xf>
    <xf numFmtId="0" fontId="13" fillId="0" borderId="10" xfId="0" applyFont="1" applyBorder="1" applyAlignment="1">
      <alignment horizontal="left"/>
    </xf>
    <xf numFmtId="0" fontId="13" fillId="0" borderId="17" xfId="0" applyFont="1" applyBorder="1" applyAlignment="1">
      <alignment horizontal="left"/>
    </xf>
    <xf numFmtId="0" fontId="7" fillId="0" borderId="14" xfId="0" applyFont="1" applyBorder="1" applyAlignment="1">
      <alignment horizontal="left"/>
    </xf>
    <xf numFmtId="0" fontId="4" fillId="37" borderId="30" xfId="0" applyFont="1" applyFill="1" applyBorder="1" applyAlignment="1">
      <alignment horizontal="left" vertical="center" wrapText="1"/>
    </xf>
    <xf numFmtId="0" fontId="8" fillId="0" borderId="12" xfId="0" applyFont="1" applyBorder="1" applyAlignment="1">
      <alignment horizontal="center"/>
    </xf>
    <xf numFmtId="0" fontId="8" fillId="0" borderId="0" xfId="0" applyFont="1" applyBorder="1" applyAlignment="1">
      <alignment horizontal="center"/>
    </xf>
    <xf numFmtId="0" fontId="8" fillId="0" borderId="11" xfId="0" applyFont="1" applyBorder="1" applyAlignment="1">
      <alignment horizontal="center"/>
    </xf>
    <xf numFmtId="0" fontId="4" fillId="0" borderId="14" xfId="0" applyFont="1" applyBorder="1" applyAlignment="1">
      <alignment horizontal="left" vertical="top" wrapText="1"/>
    </xf>
    <xf numFmtId="0" fontId="4" fillId="0" borderId="14" xfId="0" applyFont="1" applyBorder="1" applyAlignment="1">
      <alignment horizontal="center" wrapText="1"/>
    </xf>
    <xf numFmtId="0" fontId="0" fillId="0" borderId="41" xfId="0" applyBorder="1" applyAlignment="1">
      <alignment horizontal="left" wrapText="1"/>
    </xf>
    <xf numFmtId="0" fontId="0" fillId="0" borderId="22" xfId="0" applyBorder="1" applyAlignment="1">
      <alignment horizontal="left" wrapText="1"/>
    </xf>
    <xf numFmtId="0" fontId="0" fillId="0" borderId="42" xfId="0" applyBorder="1" applyAlignment="1">
      <alignment horizontal="left" wrapText="1"/>
    </xf>
    <xf numFmtId="0" fontId="0" fillId="0" borderId="12" xfId="0" applyBorder="1" applyAlignment="1">
      <alignment horizontal="left"/>
    </xf>
    <xf numFmtId="0" fontId="0" fillId="0" borderId="0" xfId="0" applyBorder="1" applyAlignment="1">
      <alignment horizontal="left"/>
    </xf>
    <xf numFmtId="0" fontId="0" fillId="0" borderId="11" xfId="0" applyBorder="1" applyAlignment="1">
      <alignment horizontal="left"/>
    </xf>
    <xf numFmtId="0" fontId="0" fillId="0" borderId="13" xfId="0" applyBorder="1" applyAlignment="1">
      <alignment horizontal="center"/>
    </xf>
    <xf numFmtId="0" fontId="0" fillId="0" borderId="16" xfId="0" applyBorder="1" applyAlignment="1">
      <alignment horizontal="center"/>
    </xf>
    <xf numFmtId="0" fontId="0" fillId="0" borderId="29" xfId="0" applyBorder="1" applyAlignment="1">
      <alignment horizontal="center"/>
    </xf>
    <xf numFmtId="0" fontId="7" fillId="37" borderId="14" xfId="0" applyFont="1" applyFill="1" applyBorder="1" applyAlignment="1">
      <alignment horizontal="left"/>
    </xf>
    <xf numFmtId="0" fontId="11" fillId="0" borderId="43" xfId="0" applyFont="1" applyBorder="1" applyAlignment="1">
      <alignment horizontal="center"/>
    </xf>
    <xf numFmtId="0" fontId="9" fillId="0" borderId="14" xfId="0" applyFont="1" applyBorder="1" applyAlignment="1">
      <alignment horizontal="center"/>
    </xf>
    <xf numFmtId="0" fontId="10" fillId="0" borderId="14" xfId="0" applyFont="1" applyBorder="1" applyAlignment="1">
      <alignment horizontal="center"/>
    </xf>
    <xf numFmtId="0" fontId="99" fillId="0" borderId="18" xfId="0" applyFont="1" applyBorder="1" applyAlignment="1">
      <alignment horizontal="center"/>
    </xf>
    <xf numFmtId="0" fontId="99" fillId="0" borderId="26" xfId="0" applyFont="1" applyBorder="1" applyAlignment="1">
      <alignment horizontal="center"/>
    </xf>
    <xf numFmtId="0" fontId="99" fillId="0" borderId="30" xfId="0" applyFont="1" applyBorder="1" applyAlignment="1">
      <alignment horizontal="center"/>
    </xf>
    <xf numFmtId="0" fontId="96" fillId="0" borderId="14" xfId="0" applyFont="1" applyBorder="1" applyAlignment="1">
      <alignment horizontal="center" vertical="center" wrapText="1"/>
    </xf>
    <xf numFmtId="0" fontId="96" fillId="0" borderId="18" xfId="0" applyFont="1" applyBorder="1" applyAlignment="1">
      <alignment horizontal="left" vertical="top" wrapText="1"/>
    </xf>
    <xf numFmtId="0" fontId="96" fillId="0" borderId="30" xfId="0" applyFont="1" applyBorder="1" applyAlignment="1">
      <alignment horizontal="left" vertical="top" wrapText="1"/>
    </xf>
    <xf numFmtId="6" fontId="102" fillId="0" borderId="0" xfId="0" applyNumberFormat="1" applyFont="1" applyAlignment="1">
      <alignment horizontal="center"/>
    </xf>
    <xf numFmtId="0" fontId="99" fillId="0" borderId="0" xfId="0" applyFont="1" applyFill="1" applyAlignment="1">
      <alignment horizontal="left"/>
    </xf>
    <xf numFmtId="0" fontId="99" fillId="0" borderId="0" xfId="0" applyFont="1" applyAlignment="1">
      <alignment horizontal="left"/>
    </xf>
    <xf numFmtId="0" fontId="96" fillId="0" borderId="0" xfId="0" applyFont="1" applyAlignment="1">
      <alignment horizontal="center"/>
    </xf>
    <xf numFmtId="0" fontId="103" fillId="0" borderId="0" xfId="0" applyFont="1" applyAlignment="1">
      <alignment horizontal="center"/>
    </xf>
    <xf numFmtId="0" fontId="96" fillId="0" borderId="19" xfId="0" applyFont="1" applyBorder="1" applyAlignment="1">
      <alignment horizontal="center" vertical="center"/>
    </xf>
    <xf numFmtId="0" fontId="96" fillId="0" borderId="38" xfId="0" applyFont="1" applyBorder="1" applyAlignment="1">
      <alignment horizontal="center" vertical="center"/>
    </xf>
    <xf numFmtId="0" fontId="96" fillId="0" borderId="19" xfId="0" applyFont="1" applyBorder="1" applyAlignment="1">
      <alignment horizontal="center" vertical="center" wrapText="1"/>
    </xf>
    <xf numFmtId="0" fontId="96" fillId="0" borderId="38" xfId="0" applyFont="1" applyBorder="1" applyAlignment="1">
      <alignment horizontal="center" vertical="center" wrapText="1"/>
    </xf>
    <xf numFmtId="0" fontId="98" fillId="0" borderId="14"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1315"/>
          <c:w val="0.95175"/>
          <c:h val="0.992"/>
        </c:manualLayout>
      </c:layout>
      <c:lineChart>
        <c:grouping val="standard"/>
        <c:varyColors val="0"/>
        <c:ser>
          <c:idx val="2"/>
          <c:order val="0"/>
          <c:tx>
            <c:v>Scheduled Total</c:v>
          </c:tx>
          <c:spPr>
            <a:ln w="25400">
              <a:solidFill>
                <a:srgbClr val="0066CC"/>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0066CC"/>
                </a:solidFill>
              </a:ln>
            </c:spPr>
          </c:marker>
          <c:cat>
            <c:strRef>
              <c:f>'Sched Perf.'!$B$8:$B$19</c:f>
              <c:strCache/>
            </c:strRef>
          </c:cat>
          <c:val>
            <c:numRef>
              <c:f>'Sched Perf.'!$E$8:$E$19</c:f>
              <c:numCache/>
            </c:numRef>
          </c:val>
          <c:smooth val="0"/>
        </c:ser>
        <c:ser>
          <c:idx val="3"/>
          <c:order val="1"/>
          <c:tx>
            <c:v>Actual Total</c:v>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FF0000"/>
                </a:solidFill>
              </a:ln>
            </c:spPr>
          </c:marker>
          <c:cat>
            <c:strRef>
              <c:f>'Sched Perf.'!$B$8:$B$19</c:f>
              <c:strCache/>
            </c:strRef>
          </c:cat>
          <c:val>
            <c:numRef>
              <c:f>'Sched Perf.'!$H$8:$H$19</c:f>
              <c:numCache/>
            </c:numRef>
          </c:val>
          <c:smooth val="0"/>
        </c:ser>
        <c:ser>
          <c:idx val="0"/>
          <c:order val="2"/>
          <c:tx>
            <c:v>Variance (%)</c:v>
          </c:tx>
          <c:spPr>
            <a:ln w="25400">
              <a:solidFill>
                <a:srgbClr val="3399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339966"/>
                </a:solidFill>
              </a:ln>
            </c:spPr>
          </c:marker>
          <c:cat>
            <c:strRef>
              <c:f>'Sched Perf.'!$B$8:$B$19</c:f>
              <c:strCache/>
            </c:strRef>
          </c:cat>
          <c:val>
            <c:numRef>
              <c:f>'Sched Perf.'!$I$8:$I$19</c:f>
              <c:numCache/>
            </c:numRef>
          </c:val>
          <c:smooth val="0"/>
        </c:ser>
        <c:marker val="1"/>
        <c:axId val="66855904"/>
        <c:axId val="64832225"/>
      </c:lineChart>
      <c:dateAx>
        <c:axId val="66855904"/>
        <c:scaling>
          <c:orientation val="minMax"/>
        </c:scaling>
        <c:axPos val="b"/>
        <c:delete val="0"/>
        <c:numFmt formatCode="[$-409]mmm\-yy;@" sourceLinked="0"/>
        <c:majorTickMark val="out"/>
        <c:minorTickMark val="none"/>
        <c:tickLblPos val="nextTo"/>
        <c:spPr>
          <a:ln w="3175">
            <a:solidFill>
              <a:srgbClr val="808080"/>
            </a:solidFill>
          </a:ln>
        </c:spPr>
        <c:crossAx val="64832225"/>
        <c:crosses val="autoZero"/>
        <c:auto val="0"/>
        <c:baseTimeUnit val="months"/>
        <c:majorUnit val="1"/>
        <c:majorTimeUnit val="months"/>
        <c:minorUnit val="1"/>
        <c:minorTimeUnit val="days"/>
        <c:noMultiLvlLbl val="0"/>
      </c:dateAx>
      <c:valAx>
        <c:axId val="64832225"/>
        <c:scaling>
          <c:orientation val="minMax"/>
          <c:max val="1"/>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6855904"/>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legend>
      <c:legendPos val="t"/>
      <c:layout>
        <c:manualLayout>
          <c:xMode val="edge"/>
          <c:yMode val="edge"/>
          <c:x val="0.15875"/>
          <c:y val="0.038"/>
          <c:w val="0.61425"/>
          <c:h val="0.069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57150</xdr:rowOff>
    </xdr:from>
    <xdr:to>
      <xdr:col>9</xdr:col>
      <xdr:colOff>333375</xdr:colOff>
      <xdr:row>39</xdr:row>
      <xdr:rowOff>142875</xdr:rowOff>
    </xdr:to>
    <xdr:graphicFrame>
      <xdr:nvGraphicFramePr>
        <xdr:cNvPr id="1" name="Chart 2"/>
        <xdr:cNvGraphicFramePr/>
      </xdr:nvGraphicFramePr>
      <xdr:xfrm>
        <a:off x="0" y="4162425"/>
        <a:ext cx="6924675" cy="2838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1"/>
  </sheetPr>
  <dimension ref="A1:J63"/>
  <sheetViews>
    <sheetView tabSelected="1" zoomScalePageLayoutView="0" workbookViewId="0" topLeftCell="A1">
      <selection activeCell="A27" sqref="A27"/>
    </sheetView>
  </sheetViews>
  <sheetFormatPr defaultColWidth="9.140625" defaultRowHeight="12.75"/>
  <cols>
    <col min="1" max="1" width="103.421875" style="0" customWidth="1"/>
    <col min="2" max="2" width="11.421875" style="0" customWidth="1"/>
  </cols>
  <sheetData>
    <row r="1" spans="1:10" ht="19.5" customHeight="1">
      <c r="A1" s="38" t="s">
        <v>261</v>
      </c>
      <c r="B1" s="13"/>
      <c r="C1" s="13"/>
      <c r="D1" s="13"/>
      <c r="E1" s="13"/>
      <c r="F1" s="13"/>
      <c r="G1" s="13"/>
      <c r="H1" s="13"/>
      <c r="I1" s="13"/>
      <c r="J1" s="13"/>
    </row>
    <row r="2" spans="1:10" ht="12.75">
      <c r="A2" s="31"/>
      <c r="B2" s="13"/>
      <c r="C2" s="13"/>
      <c r="D2" s="13"/>
      <c r="E2" s="13"/>
      <c r="F2" s="13"/>
      <c r="G2" s="13"/>
      <c r="H2" s="13"/>
      <c r="I2" s="13"/>
      <c r="J2" s="13"/>
    </row>
    <row r="3" spans="1:10" ht="15.75">
      <c r="A3" s="37" t="s">
        <v>110</v>
      </c>
      <c r="B3" s="13"/>
      <c r="C3" s="13"/>
      <c r="D3" s="13"/>
      <c r="E3" s="13"/>
      <c r="F3" s="13"/>
      <c r="G3" s="13"/>
      <c r="H3" s="13"/>
      <c r="I3" s="13"/>
      <c r="J3" s="13"/>
    </row>
    <row r="4" spans="1:10" ht="47.25">
      <c r="A4" s="30" t="s">
        <v>112</v>
      </c>
      <c r="B4" s="13"/>
      <c r="C4" s="13"/>
      <c r="D4" s="13"/>
      <c r="E4" s="13"/>
      <c r="F4" s="13"/>
      <c r="G4" s="13"/>
      <c r="H4" s="13"/>
      <c r="I4" s="13"/>
      <c r="J4" s="13"/>
    </row>
    <row r="5" spans="1:10" ht="15.75">
      <c r="A5" s="30" t="s">
        <v>111</v>
      </c>
      <c r="B5" s="13"/>
      <c r="C5" s="13"/>
      <c r="D5" s="13"/>
      <c r="E5" s="13"/>
      <c r="F5" s="13"/>
      <c r="G5" s="13"/>
      <c r="H5" s="13"/>
      <c r="I5" s="13"/>
      <c r="J5" s="13"/>
    </row>
    <row r="6" spans="1:10" ht="15.75">
      <c r="A6" s="236" t="s">
        <v>214</v>
      </c>
      <c r="B6" s="13"/>
      <c r="C6" s="13"/>
      <c r="D6" s="13"/>
      <c r="E6" s="13"/>
      <c r="F6" s="13"/>
      <c r="G6" s="13"/>
      <c r="H6" s="13"/>
      <c r="I6" s="13"/>
      <c r="J6" s="13"/>
    </row>
    <row r="7" spans="1:10" ht="15.75">
      <c r="A7" s="236"/>
      <c r="B7" s="13"/>
      <c r="C7" s="13"/>
      <c r="D7" s="13"/>
      <c r="E7" s="13"/>
      <c r="F7" s="13"/>
      <c r="G7" s="13"/>
      <c r="H7" s="13"/>
      <c r="I7" s="13"/>
      <c r="J7" s="13"/>
    </row>
    <row r="8" spans="1:10" ht="15.75">
      <c r="A8" s="236" t="s">
        <v>230</v>
      </c>
      <c r="B8" s="13"/>
      <c r="C8" s="13"/>
      <c r="D8" s="13"/>
      <c r="E8" s="13"/>
      <c r="F8" s="13"/>
      <c r="G8" s="13"/>
      <c r="H8" s="13"/>
      <c r="I8" s="13"/>
      <c r="J8" s="13"/>
    </row>
    <row r="9" spans="1:10" ht="15.75">
      <c r="A9" s="236"/>
      <c r="B9" s="13"/>
      <c r="C9" s="13"/>
      <c r="D9" s="13"/>
      <c r="E9" s="13"/>
      <c r="F9" s="13"/>
      <c r="G9" s="13"/>
      <c r="H9" s="13"/>
      <c r="I9" s="13"/>
      <c r="J9" s="13"/>
    </row>
    <row r="10" spans="1:10" ht="15.75">
      <c r="A10" s="236" t="s">
        <v>236</v>
      </c>
      <c r="B10" s="13"/>
      <c r="C10" s="13"/>
      <c r="D10" s="13"/>
      <c r="E10" s="13"/>
      <c r="F10" s="13"/>
      <c r="G10" s="13"/>
      <c r="H10" s="13"/>
      <c r="I10" s="13"/>
      <c r="J10" s="13"/>
    </row>
    <row r="11" spans="1:10" ht="15.75">
      <c r="A11" s="236" t="s">
        <v>231</v>
      </c>
      <c r="B11" s="13"/>
      <c r="C11" s="13"/>
      <c r="D11" s="13"/>
      <c r="E11" s="13"/>
      <c r="F11" s="13"/>
      <c r="G11" s="13"/>
      <c r="H11" s="13"/>
      <c r="I11" s="13"/>
      <c r="J11" s="13"/>
    </row>
    <row r="12" spans="1:10" ht="15.75">
      <c r="A12" s="236" t="s">
        <v>232</v>
      </c>
      <c r="B12" s="13"/>
      <c r="C12" s="13"/>
      <c r="D12" s="13"/>
      <c r="E12" s="13"/>
      <c r="F12" s="13"/>
      <c r="G12" s="13"/>
      <c r="H12" s="13"/>
      <c r="I12" s="13"/>
      <c r="J12" s="13"/>
    </row>
    <row r="13" spans="1:10" ht="15.75">
      <c r="A13" s="236" t="s">
        <v>233</v>
      </c>
      <c r="B13" s="13"/>
      <c r="C13" s="13"/>
      <c r="D13" s="13"/>
      <c r="E13" s="13"/>
      <c r="F13" s="13"/>
      <c r="G13" s="13"/>
      <c r="H13" s="13"/>
      <c r="I13" s="13"/>
      <c r="J13" s="13"/>
    </row>
    <row r="14" spans="1:10" ht="15.75">
      <c r="A14" s="236" t="s">
        <v>234</v>
      </c>
      <c r="B14" s="13"/>
      <c r="C14" s="13"/>
      <c r="D14" s="13"/>
      <c r="E14" s="13"/>
      <c r="F14" s="13"/>
      <c r="G14" s="13"/>
      <c r="H14" s="13"/>
      <c r="I14" s="13"/>
      <c r="J14" s="13"/>
    </row>
    <row r="15" spans="1:10" ht="15.75">
      <c r="A15" s="236" t="s">
        <v>235</v>
      </c>
      <c r="B15" s="13"/>
      <c r="C15" s="13"/>
      <c r="D15" s="13"/>
      <c r="E15" s="13"/>
      <c r="F15" s="13"/>
      <c r="G15" s="13"/>
      <c r="H15" s="13"/>
      <c r="I15" s="13"/>
      <c r="J15" s="13"/>
    </row>
    <row r="16" spans="1:10" ht="31.5" customHeight="1">
      <c r="A16" s="236" t="s">
        <v>237</v>
      </c>
      <c r="B16" s="13"/>
      <c r="C16" s="13"/>
      <c r="D16" s="13"/>
      <c r="E16" s="13"/>
      <c r="F16" s="13"/>
      <c r="G16" s="13"/>
      <c r="H16" s="13"/>
      <c r="I16" s="13"/>
      <c r="J16" s="13"/>
    </row>
    <row r="17" spans="1:10" ht="15.75">
      <c r="A17" s="236"/>
      <c r="B17" s="13"/>
      <c r="C17" s="13"/>
      <c r="D17" s="13"/>
      <c r="E17" s="13"/>
      <c r="F17" s="13"/>
      <c r="G17" s="13"/>
      <c r="H17" s="13"/>
      <c r="I17" s="13"/>
      <c r="J17" s="13"/>
    </row>
    <row r="18" spans="1:10" ht="12.75">
      <c r="A18" s="31"/>
      <c r="B18" s="13"/>
      <c r="C18" s="13"/>
      <c r="D18" s="13"/>
      <c r="E18" s="13"/>
      <c r="F18" s="13"/>
      <c r="G18" s="13"/>
      <c r="H18" s="13"/>
      <c r="I18" s="13"/>
      <c r="J18" s="13"/>
    </row>
    <row r="19" spans="1:10" ht="15.75">
      <c r="A19" s="37" t="s">
        <v>91</v>
      </c>
      <c r="B19" s="13"/>
      <c r="C19" s="13"/>
      <c r="D19" s="13"/>
      <c r="E19" s="13"/>
      <c r="F19" s="13"/>
      <c r="G19" s="13"/>
      <c r="H19" s="13"/>
      <c r="I19" s="13"/>
      <c r="J19" s="13"/>
    </row>
    <row r="20" spans="1:10" ht="15.75" customHeight="1">
      <c r="A20" s="32" t="s">
        <v>92</v>
      </c>
      <c r="B20" s="13"/>
      <c r="C20" s="13"/>
      <c r="D20" s="13"/>
      <c r="E20" s="13"/>
      <c r="F20" s="13"/>
      <c r="G20" s="13"/>
      <c r="H20" s="13"/>
      <c r="I20" s="13"/>
      <c r="J20" s="13"/>
    </row>
    <row r="21" spans="1:10" ht="18.75" customHeight="1">
      <c r="A21" s="30" t="s">
        <v>93</v>
      </c>
      <c r="B21" s="13"/>
      <c r="C21" s="13"/>
      <c r="D21" s="13"/>
      <c r="E21" s="13"/>
      <c r="F21" s="13"/>
      <c r="G21" s="13"/>
      <c r="H21" s="13"/>
      <c r="I21" s="13"/>
      <c r="J21" s="13"/>
    </row>
    <row r="22" spans="1:10" ht="15.75" customHeight="1">
      <c r="A22" s="30" t="s">
        <v>94</v>
      </c>
      <c r="B22" s="13"/>
      <c r="C22" s="13"/>
      <c r="D22" s="13"/>
      <c r="E22" s="13"/>
      <c r="F22" s="13"/>
      <c r="G22" s="13"/>
      <c r="H22" s="13"/>
      <c r="I22" s="13"/>
      <c r="J22" s="13"/>
    </row>
    <row r="23" spans="1:10" ht="6" customHeight="1">
      <c r="A23" s="33"/>
      <c r="B23" s="234"/>
      <c r="C23" s="13"/>
      <c r="D23" s="13"/>
      <c r="E23" s="13"/>
      <c r="F23" s="13"/>
      <c r="G23" s="13"/>
      <c r="H23" s="13"/>
      <c r="I23" s="13"/>
      <c r="J23" s="13"/>
    </row>
    <row r="24" spans="1:10" ht="31.5">
      <c r="A24" s="34" t="s">
        <v>228</v>
      </c>
      <c r="B24" s="13"/>
      <c r="C24" s="13"/>
      <c r="D24" s="13"/>
      <c r="E24" s="13"/>
      <c r="F24" s="13"/>
      <c r="G24" s="13"/>
      <c r="H24" s="13"/>
      <c r="I24" s="13"/>
      <c r="J24" s="13"/>
    </row>
    <row r="25" spans="1:10" ht="31.5" customHeight="1">
      <c r="A25" s="34" t="s">
        <v>229</v>
      </c>
      <c r="B25" s="13"/>
      <c r="C25" s="13"/>
      <c r="D25" s="13"/>
      <c r="E25" s="13"/>
      <c r="F25" s="13"/>
      <c r="G25" s="13"/>
      <c r="H25" s="13"/>
      <c r="I25" s="13"/>
      <c r="J25" s="13"/>
    </row>
    <row r="26" spans="1:10" ht="15.75">
      <c r="A26" s="34"/>
      <c r="B26" s="13"/>
      <c r="C26" s="13"/>
      <c r="D26" s="13"/>
      <c r="E26" s="13"/>
      <c r="F26" s="13"/>
      <c r="G26" s="13"/>
      <c r="H26" s="13"/>
      <c r="I26" s="13"/>
      <c r="J26" s="13"/>
    </row>
    <row r="27" spans="1:10" ht="15.75">
      <c r="A27" s="258" t="s">
        <v>257</v>
      </c>
      <c r="B27" s="13"/>
      <c r="C27" s="13"/>
      <c r="D27" s="13"/>
      <c r="E27" s="13"/>
      <c r="F27" s="13"/>
      <c r="G27" s="13"/>
      <c r="H27" s="13"/>
      <c r="I27" s="13"/>
      <c r="J27" s="13"/>
    </row>
    <row r="28" spans="1:10" ht="31.5">
      <c r="A28" s="34" t="s">
        <v>258</v>
      </c>
      <c r="B28" s="13"/>
      <c r="C28" s="13"/>
      <c r="D28" s="13"/>
      <c r="E28" s="13"/>
      <c r="F28" s="13"/>
      <c r="G28" s="13"/>
      <c r="H28" s="13"/>
      <c r="I28" s="13"/>
      <c r="J28" s="13"/>
    </row>
    <row r="29" spans="1:10" ht="16.5" customHeight="1">
      <c r="A29" s="34" t="s">
        <v>259</v>
      </c>
      <c r="B29" s="13"/>
      <c r="C29" s="13"/>
      <c r="D29" s="13"/>
      <c r="E29" s="13"/>
      <c r="F29" s="13"/>
      <c r="G29" s="13"/>
      <c r="H29" s="13"/>
      <c r="I29" s="13"/>
      <c r="J29" s="13"/>
    </row>
    <row r="30" spans="1:10" ht="16.5" customHeight="1">
      <c r="A30" s="34" t="s">
        <v>260</v>
      </c>
      <c r="B30" s="13"/>
      <c r="C30" s="13"/>
      <c r="D30" s="13"/>
      <c r="E30" s="13"/>
      <c r="F30" s="13"/>
      <c r="G30" s="13"/>
      <c r="H30" s="13"/>
      <c r="I30" s="13"/>
      <c r="J30" s="13"/>
    </row>
    <row r="31" spans="1:10" ht="15.75" customHeight="1">
      <c r="A31" s="35"/>
      <c r="B31" s="13"/>
      <c r="C31" s="13"/>
      <c r="D31" s="13"/>
      <c r="E31" s="13"/>
      <c r="F31" s="13"/>
      <c r="G31" s="13"/>
      <c r="H31" s="13"/>
      <c r="I31" s="13"/>
      <c r="J31" s="13"/>
    </row>
    <row r="32" spans="1:10" ht="15.75">
      <c r="A32" s="37" t="s">
        <v>95</v>
      </c>
      <c r="B32" s="13"/>
      <c r="C32" s="13"/>
      <c r="D32" s="13"/>
      <c r="E32" s="13"/>
      <c r="F32" s="13"/>
      <c r="G32" s="13"/>
      <c r="H32" s="13"/>
      <c r="I32" s="13"/>
      <c r="J32" s="13"/>
    </row>
    <row r="33" spans="1:10" ht="15.75" customHeight="1">
      <c r="A33" s="36" t="s">
        <v>96</v>
      </c>
      <c r="B33" s="13"/>
      <c r="C33" s="13"/>
      <c r="D33" s="13"/>
      <c r="E33" s="13"/>
      <c r="F33" s="13"/>
      <c r="G33" s="13"/>
      <c r="H33" s="13"/>
      <c r="I33" s="13"/>
      <c r="J33" s="13"/>
    </row>
    <row r="34" spans="1:10" ht="15.75">
      <c r="A34" s="36"/>
      <c r="B34" s="13"/>
      <c r="C34" s="13"/>
      <c r="D34" s="13"/>
      <c r="E34" s="13"/>
      <c r="F34" s="13"/>
      <c r="G34" s="13"/>
      <c r="H34" s="13"/>
      <c r="I34" s="13"/>
      <c r="J34" s="13"/>
    </row>
    <row r="35" spans="1:10" ht="15.75" customHeight="1">
      <c r="A35" s="32" t="s">
        <v>92</v>
      </c>
      <c r="B35" s="13"/>
      <c r="C35" s="13"/>
      <c r="D35" s="13"/>
      <c r="E35" s="13"/>
      <c r="F35" s="13"/>
      <c r="G35" s="13"/>
      <c r="H35" s="13"/>
      <c r="I35" s="13"/>
      <c r="J35" s="13"/>
    </row>
    <row r="36" ht="15.75">
      <c r="A36" s="36" t="s">
        <v>97</v>
      </c>
    </row>
    <row r="37" ht="15.75">
      <c r="A37" s="36" t="s">
        <v>98</v>
      </c>
    </row>
    <row r="38" ht="15.75">
      <c r="A38" s="36" t="s">
        <v>99</v>
      </c>
    </row>
    <row r="39" ht="47.25">
      <c r="A39" s="35" t="s">
        <v>109</v>
      </c>
    </row>
    <row r="40" ht="31.5">
      <c r="A40" s="29" t="s">
        <v>100</v>
      </c>
    </row>
    <row r="42" ht="15.75">
      <c r="A42" s="40" t="s">
        <v>101</v>
      </c>
    </row>
    <row r="43" ht="15.75">
      <c r="A43" s="40" t="s">
        <v>106</v>
      </c>
    </row>
    <row r="44" ht="15.75">
      <c r="A44" s="40" t="s">
        <v>238</v>
      </c>
    </row>
    <row r="45" ht="15.75">
      <c r="A45" s="40" t="s">
        <v>102</v>
      </c>
    </row>
    <row r="46" ht="31.5">
      <c r="A46" s="41" t="s">
        <v>103</v>
      </c>
    </row>
    <row r="47" ht="31.5">
      <c r="A47" s="41" t="s">
        <v>104</v>
      </c>
    </row>
    <row r="48" ht="15.75">
      <c r="A48" s="40" t="s">
        <v>105</v>
      </c>
    </row>
    <row r="49" ht="15.75">
      <c r="A49" s="40" t="s">
        <v>107</v>
      </c>
    </row>
    <row r="50" ht="15.75">
      <c r="A50" s="40" t="s">
        <v>108</v>
      </c>
    </row>
    <row r="52" ht="15.75">
      <c r="A52" s="42" t="s">
        <v>113</v>
      </c>
    </row>
    <row r="53" ht="15.75">
      <c r="A53" s="42" t="s">
        <v>114</v>
      </c>
    </row>
    <row r="54" ht="15.75">
      <c r="A54" s="40" t="s">
        <v>117</v>
      </c>
    </row>
    <row r="55" ht="15.75">
      <c r="A55" s="40"/>
    </row>
    <row r="56" ht="15.75">
      <c r="A56" s="42" t="s">
        <v>115</v>
      </c>
    </row>
    <row r="57" ht="31.5">
      <c r="A57" s="41" t="s">
        <v>118</v>
      </c>
    </row>
    <row r="58" ht="31.5">
      <c r="A58" s="41" t="s">
        <v>120</v>
      </c>
    </row>
    <row r="59" ht="31.5">
      <c r="A59" s="41" t="s">
        <v>121</v>
      </c>
    </row>
    <row r="60" ht="15.75">
      <c r="A60" s="40"/>
    </row>
    <row r="61" ht="15.75">
      <c r="A61" s="42" t="s">
        <v>116</v>
      </c>
    </row>
    <row r="62" ht="31.5">
      <c r="A62" s="41" t="s">
        <v>119</v>
      </c>
    </row>
    <row r="63" ht="31.5">
      <c r="A63" s="41" t="s">
        <v>122</v>
      </c>
    </row>
  </sheetData>
  <sheetProtection/>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abColor indexed="43"/>
    <pageSetUpPr fitToPage="1"/>
  </sheetPr>
  <dimension ref="A1:P75"/>
  <sheetViews>
    <sheetView zoomScalePageLayoutView="0" workbookViewId="0" topLeftCell="A1">
      <pane ySplit="7" topLeftCell="A8" activePane="bottomLeft" state="frozen"/>
      <selection pane="topLeft" activeCell="A1" sqref="A1"/>
      <selection pane="bottomLeft" activeCell="B8" sqref="B8:C8"/>
    </sheetView>
  </sheetViews>
  <sheetFormatPr defaultColWidth="9.140625" defaultRowHeight="12.75"/>
  <cols>
    <col min="1" max="1" width="4.140625" style="0" customWidth="1"/>
    <col min="2" max="2" width="23.140625" style="0" customWidth="1"/>
    <col min="3" max="3" width="11.00390625" style="0" customWidth="1"/>
    <col min="4" max="4" width="15.7109375" style="0" customWidth="1"/>
    <col min="5" max="5" width="18.00390625" style="0" customWidth="1"/>
    <col min="6" max="6" width="14.8515625" style="0" customWidth="1"/>
    <col min="7" max="8" width="6.57421875" style="0" customWidth="1"/>
    <col min="13" max="13" width="3.28125" style="0" customWidth="1"/>
    <col min="14" max="14" width="3.421875" style="0" customWidth="1"/>
    <col min="15" max="15" width="3.57421875" style="0" customWidth="1"/>
  </cols>
  <sheetData>
    <row r="1" spans="1:9" ht="15">
      <c r="A1" s="20" t="s">
        <v>55</v>
      </c>
      <c r="B1" s="21"/>
      <c r="C1" s="21"/>
      <c r="D1" s="21"/>
      <c r="E1" s="22"/>
      <c r="F1" s="23" t="s">
        <v>63</v>
      </c>
      <c r="G1" s="18">
        <v>5</v>
      </c>
      <c r="H1" s="18" t="s">
        <v>57</v>
      </c>
      <c r="I1" s="18">
        <f>'MNTHLY PROG RPT1'!$I$1</f>
        <v>0</v>
      </c>
    </row>
    <row r="2" spans="1:14" ht="15">
      <c r="A2" s="454" t="s">
        <v>2</v>
      </c>
      <c r="B2" s="443"/>
      <c r="C2" s="443"/>
      <c r="D2" s="443"/>
      <c r="E2" s="455"/>
      <c r="F2" s="468"/>
      <c r="G2" s="469"/>
      <c r="H2" s="469"/>
      <c r="I2" s="470"/>
      <c r="J2" s="14"/>
      <c r="K2" s="14"/>
      <c r="L2" s="14"/>
      <c r="M2" s="14"/>
      <c r="N2" s="14"/>
    </row>
    <row r="3" spans="1:16" ht="30">
      <c r="A3" s="456" t="s">
        <v>77</v>
      </c>
      <c r="B3" s="444"/>
      <c r="C3" s="444"/>
      <c r="D3" s="444"/>
      <c r="E3" s="457"/>
      <c r="F3" s="17" t="s">
        <v>64</v>
      </c>
      <c r="G3" s="462" t="str">
        <f>'MNTHLY PROG RPT1'!$G$3</f>
        <v>DECEMBER 2020</v>
      </c>
      <c r="H3" s="463"/>
      <c r="I3" s="464"/>
      <c r="J3" s="14"/>
      <c r="K3" s="14" t="s">
        <v>9</v>
      </c>
      <c r="L3" s="14"/>
      <c r="M3" s="452"/>
      <c r="N3" s="452"/>
      <c r="O3" s="452"/>
      <c r="P3" s="452"/>
    </row>
    <row r="4" spans="1:14" ht="18">
      <c r="A4" s="458" t="s">
        <v>56</v>
      </c>
      <c r="B4" s="459"/>
      <c r="C4" s="459"/>
      <c r="D4" s="459"/>
      <c r="E4" s="460"/>
      <c r="F4" s="475" t="s">
        <v>65</v>
      </c>
      <c r="G4" s="475"/>
      <c r="H4" s="471">
        <f>'MNTHLY EST'!$E$30</f>
        <v>18</v>
      </c>
      <c r="I4" s="472"/>
      <c r="J4" s="14"/>
      <c r="K4" s="14" t="s">
        <v>9</v>
      </c>
      <c r="L4" s="14"/>
      <c r="M4" s="14"/>
      <c r="N4" s="14"/>
    </row>
    <row r="5" spans="1:14" ht="4.5" customHeight="1">
      <c r="A5" s="465"/>
      <c r="B5" s="466"/>
      <c r="C5" s="466"/>
      <c r="D5" s="466"/>
      <c r="E5" s="466"/>
      <c r="F5" s="466"/>
      <c r="G5" s="466"/>
      <c r="H5" s="466"/>
      <c r="I5" s="467"/>
      <c r="J5" s="15"/>
      <c r="K5" s="15"/>
      <c r="L5" s="15"/>
      <c r="M5" s="15"/>
      <c r="N5" s="15"/>
    </row>
    <row r="6" spans="1:15" ht="15">
      <c r="A6" s="400" t="str">
        <f>CONCATENATE("PROJECT: ",'MNTHLY EST'!$D$12)</f>
        <v>PROJECT: Aliiaimoku Bldg, Replace Air Conditioning System</v>
      </c>
      <c r="B6" s="401"/>
      <c r="C6" s="401"/>
      <c r="D6" s="401"/>
      <c r="E6" s="401"/>
      <c r="F6" s="401"/>
      <c r="G6" s="411" t="str">
        <f>CONCATENATE("Job#: ",'MNTHLY EST'!$K$11)</f>
        <v>Job#: XX-XX-XXXX</v>
      </c>
      <c r="H6" s="412"/>
      <c r="I6" s="413"/>
      <c r="J6" s="13" t="s">
        <v>9</v>
      </c>
      <c r="K6" s="13" t="s">
        <v>9</v>
      </c>
      <c r="L6" s="13" t="s">
        <v>9</v>
      </c>
      <c r="M6" s="13" t="s">
        <v>9</v>
      </c>
      <c r="N6" s="13"/>
      <c r="O6" s="13"/>
    </row>
    <row r="7" spans="1:9" ht="49.5" customHeight="1">
      <c r="A7" s="24" t="s">
        <v>58</v>
      </c>
      <c r="B7" s="461" t="s">
        <v>59</v>
      </c>
      <c r="C7" s="453"/>
      <c r="D7" s="19" t="s">
        <v>60</v>
      </c>
      <c r="E7" s="19" t="s">
        <v>71</v>
      </c>
      <c r="F7" s="19" t="s">
        <v>72</v>
      </c>
      <c r="G7" s="453" t="s">
        <v>61</v>
      </c>
      <c r="H7" s="453"/>
      <c r="I7" s="131" t="s">
        <v>62</v>
      </c>
    </row>
    <row r="8" spans="1:9" ht="12.75">
      <c r="A8" s="12">
        <v>216</v>
      </c>
      <c r="B8" s="375"/>
      <c r="C8" s="375"/>
      <c r="D8" s="132">
        <v>0</v>
      </c>
      <c r="E8" s="135">
        <v>0</v>
      </c>
      <c r="F8" s="135">
        <v>0</v>
      </c>
      <c r="G8" s="451">
        <f aca="true" t="shared" si="0" ref="G8:G39">E8+F8</f>
        <v>0</v>
      </c>
      <c r="H8" s="451"/>
      <c r="I8" s="25" t="e">
        <f aca="true" t="shared" si="1" ref="I8:I39">G8/D8</f>
        <v>#DIV/0!</v>
      </c>
    </row>
    <row r="9" spans="1:9" ht="12.75">
      <c r="A9" s="12">
        <v>217</v>
      </c>
      <c r="B9" s="375"/>
      <c r="C9" s="375"/>
      <c r="D9" s="132"/>
      <c r="E9" s="135"/>
      <c r="F9" s="135"/>
      <c r="G9" s="451">
        <f t="shared" si="0"/>
        <v>0</v>
      </c>
      <c r="H9" s="451"/>
      <c r="I9" s="25" t="e">
        <f t="shared" si="1"/>
        <v>#DIV/0!</v>
      </c>
    </row>
    <row r="10" spans="1:9" ht="12.75">
      <c r="A10" s="12">
        <v>218</v>
      </c>
      <c r="B10" s="375"/>
      <c r="C10" s="375"/>
      <c r="D10" s="132"/>
      <c r="E10" s="135"/>
      <c r="F10" s="135"/>
      <c r="G10" s="451">
        <f t="shared" si="0"/>
        <v>0</v>
      </c>
      <c r="H10" s="451"/>
      <c r="I10" s="25" t="e">
        <f t="shared" si="1"/>
        <v>#DIV/0!</v>
      </c>
    </row>
    <row r="11" spans="1:9" ht="12.75">
      <c r="A11" s="12">
        <v>219</v>
      </c>
      <c r="B11" s="375"/>
      <c r="C11" s="375"/>
      <c r="D11" s="132"/>
      <c r="E11" s="135"/>
      <c r="F11" s="135"/>
      <c r="G11" s="451">
        <f t="shared" si="0"/>
        <v>0</v>
      </c>
      <c r="H11" s="451"/>
      <c r="I11" s="25" t="e">
        <f t="shared" si="1"/>
        <v>#DIV/0!</v>
      </c>
    </row>
    <row r="12" spans="1:9" ht="12.75">
      <c r="A12" s="12">
        <v>220</v>
      </c>
      <c r="B12" s="375"/>
      <c r="C12" s="375"/>
      <c r="D12" s="132"/>
      <c r="E12" s="135"/>
      <c r="F12" s="135"/>
      <c r="G12" s="451">
        <f t="shared" si="0"/>
        <v>0</v>
      </c>
      <c r="H12" s="451"/>
      <c r="I12" s="25" t="e">
        <f t="shared" si="1"/>
        <v>#DIV/0!</v>
      </c>
    </row>
    <row r="13" spans="1:9" ht="12.75">
      <c r="A13" s="12">
        <v>221</v>
      </c>
      <c r="B13" s="375"/>
      <c r="C13" s="375"/>
      <c r="D13" s="132"/>
      <c r="E13" s="135"/>
      <c r="F13" s="135"/>
      <c r="G13" s="451">
        <f t="shared" si="0"/>
        <v>0</v>
      </c>
      <c r="H13" s="451"/>
      <c r="I13" s="25" t="e">
        <f t="shared" si="1"/>
        <v>#DIV/0!</v>
      </c>
    </row>
    <row r="14" spans="1:9" ht="12.75">
      <c r="A14" s="12">
        <v>222</v>
      </c>
      <c r="B14" s="375"/>
      <c r="C14" s="375"/>
      <c r="D14" s="132"/>
      <c r="E14" s="135"/>
      <c r="F14" s="135"/>
      <c r="G14" s="451">
        <f t="shared" si="0"/>
        <v>0</v>
      </c>
      <c r="H14" s="451"/>
      <c r="I14" s="25" t="e">
        <f t="shared" si="1"/>
        <v>#DIV/0!</v>
      </c>
    </row>
    <row r="15" spans="1:9" ht="12.75">
      <c r="A15" s="12">
        <v>223</v>
      </c>
      <c r="B15" s="375"/>
      <c r="C15" s="375"/>
      <c r="D15" s="132"/>
      <c r="E15" s="135"/>
      <c r="F15" s="135"/>
      <c r="G15" s="451">
        <f t="shared" si="0"/>
        <v>0</v>
      </c>
      <c r="H15" s="451"/>
      <c r="I15" s="25" t="e">
        <f t="shared" si="1"/>
        <v>#DIV/0!</v>
      </c>
    </row>
    <row r="16" spans="1:9" ht="12.75">
      <c r="A16" s="12">
        <v>224</v>
      </c>
      <c r="B16" s="375"/>
      <c r="C16" s="375"/>
      <c r="D16" s="132"/>
      <c r="E16" s="135"/>
      <c r="F16" s="135"/>
      <c r="G16" s="451">
        <f t="shared" si="0"/>
        <v>0</v>
      </c>
      <c r="H16" s="451"/>
      <c r="I16" s="25" t="e">
        <f t="shared" si="1"/>
        <v>#DIV/0!</v>
      </c>
    </row>
    <row r="17" spans="1:9" ht="12.75">
      <c r="A17" s="12">
        <v>225</v>
      </c>
      <c r="B17" s="375"/>
      <c r="C17" s="375"/>
      <c r="D17" s="132"/>
      <c r="E17" s="135"/>
      <c r="F17" s="135"/>
      <c r="G17" s="451">
        <f t="shared" si="0"/>
        <v>0</v>
      </c>
      <c r="H17" s="451"/>
      <c r="I17" s="25" t="e">
        <f t="shared" si="1"/>
        <v>#DIV/0!</v>
      </c>
    </row>
    <row r="18" spans="1:9" ht="12.75">
      <c r="A18" s="12">
        <v>226</v>
      </c>
      <c r="B18" s="375"/>
      <c r="C18" s="375"/>
      <c r="D18" s="132"/>
      <c r="E18" s="135"/>
      <c r="F18" s="135"/>
      <c r="G18" s="451">
        <f t="shared" si="0"/>
        <v>0</v>
      </c>
      <c r="H18" s="451"/>
      <c r="I18" s="25" t="e">
        <f t="shared" si="1"/>
        <v>#DIV/0!</v>
      </c>
    </row>
    <row r="19" spans="1:9" ht="12.75">
      <c r="A19" s="12">
        <v>227</v>
      </c>
      <c r="B19" s="375"/>
      <c r="C19" s="375"/>
      <c r="D19" s="132"/>
      <c r="E19" s="135"/>
      <c r="F19" s="135"/>
      <c r="G19" s="451">
        <f t="shared" si="0"/>
        <v>0</v>
      </c>
      <c r="H19" s="451"/>
      <c r="I19" s="25" t="e">
        <f t="shared" si="1"/>
        <v>#DIV/0!</v>
      </c>
    </row>
    <row r="20" spans="1:9" ht="12.75">
      <c r="A20" s="12">
        <v>228</v>
      </c>
      <c r="B20" s="375"/>
      <c r="C20" s="375"/>
      <c r="D20" s="132"/>
      <c r="E20" s="135"/>
      <c r="F20" s="135"/>
      <c r="G20" s="451">
        <f t="shared" si="0"/>
        <v>0</v>
      </c>
      <c r="H20" s="451"/>
      <c r="I20" s="25" t="e">
        <f t="shared" si="1"/>
        <v>#DIV/0!</v>
      </c>
    </row>
    <row r="21" spans="1:9" ht="12.75">
      <c r="A21" s="12">
        <v>229</v>
      </c>
      <c r="B21" s="375"/>
      <c r="C21" s="375"/>
      <c r="D21" s="132"/>
      <c r="E21" s="135"/>
      <c r="F21" s="135"/>
      <c r="G21" s="451">
        <f t="shared" si="0"/>
        <v>0</v>
      </c>
      <c r="H21" s="451"/>
      <c r="I21" s="25" t="e">
        <f t="shared" si="1"/>
        <v>#DIV/0!</v>
      </c>
    </row>
    <row r="22" spans="1:9" ht="12.75">
      <c r="A22" s="12">
        <v>230</v>
      </c>
      <c r="B22" s="375"/>
      <c r="C22" s="375"/>
      <c r="D22" s="132"/>
      <c r="E22" s="135"/>
      <c r="F22" s="135"/>
      <c r="G22" s="451">
        <f t="shared" si="0"/>
        <v>0</v>
      </c>
      <c r="H22" s="451"/>
      <c r="I22" s="25" t="e">
        <f t="shared" si="1"/>
        <v>#DIV/0!</v>
      </c>
    </row>
    <row r="23" spans="1:9" ht="12.75">
      <c r="A23" s="12">
        <v>231</v>
      </c>
      <c r="B23" s="375"/>
      <c r="C23" s="375"/>
      <c r="D23" s="132"/>
      <c r="E23" s="135"/>
      <c r="F23" s="135"/>
      <c r="G23" s="451">
        <f t="shared" si="0"/>
        <v>0</v>
      </c>
      <c r="H23" s="451"/>
      <c r="I23" s="25" t="e">
        <f t="shared" si="1"/>
        <v>#DIV/0!</v>
      </c>
    </row>
    <row r="24" spans="1:9" ht="12.75">
      <c r="A24" s="12">
        <v>232</v>
      </c>
      <c r="B24" s="375"/>
      <c r="C24" s="375"/>
      <c r="D24" s="132"/>
      <c r="E24" s="135"/>
      <c r="F24" s="135"/>
      <c r="G24" s="451">
        <f t="shared" si="0"/>
        <v>0</v>
      </c>
      <c r="H24" s="451"/>
      <c r="I24" s="25" t="e">
        <f t="shared" si="1"/>
        <v>#DIV/0!</v>
      </c>
    </row>
    <row r="25" spans="1:9" ht="12.75">
      <c r="A25" s="12">
        <v>233</v>
      </c>
      <c r="B25" s="375"/>
      <c r="C25" s="375"/>
      <c r="D25" s="132"/>
      <c r="E25" s="135"/>
      <c r="F25" s="135"/>
      <c r="G25" s="451">
        <f t="shared" si="0"/>
        <v>0</v>
      </c>
      <c r="H25" s="451"/>
      <c r="I25" s="25" t="e">
        <f t="shared" si="1"/>
        <v>#DIV/0!</v>
      </c>
    </row>
    <row r="26" spans="1:9" ht="12.75">
      <c r="A26" s="12">
        <v>234</v>
      </c>
      <c r="B26" s="419"/>
      <c r="C26" s="420"/>
      <c r="D26" s="132"/>
      <c r="E26" s="135"/>
      <c r="F26" s="135"/>
      <c r="G26" s="451">
        <f t="shared" si="0"/>
        <v>0</v>
      </c>
      <c r="H26" s="451"/>
      <c r="I26" s="25" t="e">
        <f t="shared" si="1"/>
        <v>#DIV/0!</v>
      </c>
    </row>
    <row r="27" spans="1:9" ht="12.75">
      <c r="A27" s="12">
        <v>235</v>
      </c>
      <c r="B27" s="419"/>
      <c r="C27" s="420"/>
      <c r="D27" s="132"/>
      <c r="E27" s="135"/>
      <c r="F27" s="135"/>
      <c r="G27" s="451">
        <f t="shared" si="0"/>
        <v>0</v>
      </c>
      <c r="H27" s="451"/>
      <c r="I27" s="25" t="e">
        <f t="shared" si="1"/>
        <v>#DIV/0!</v>
      </c>
    </row>
    <row r="28" spans="1:9" ht="12.75">
      <c r="A28" s="12">
        <v>236</v>
      </c>
      <c r="B28" s="419"/>
      <c r="C28" s="420"/>
      <c r="D28" s="132"/>
      <c r="E28" s="135"/>
      <c r="F28" s="135"/>
      <c r="G28" s="451">
        <f t="shared" si="0"/>
        <v>0</v>
      </c>
      <c r="H28" s="451"/>
      <c r="I28" s="25" t="e">
        <f t="shared" si="1"/>
        <v>#DIV/0!</v>
      </c>
    </row>
    <row r="29" spans="1:9" ht="12.75">
      <c r="A29" s="12">
        <v>237</v>
      </c>
      <c r="B29" s="419"/>
      <c r="C29" s="420"/>
      <c r="D29" s="132"/>
      <c r="E29" s="135"/>
      <c r="F29" s="135"/>
      <c r="G29" s="451">
        <f t="shared" si="0"/>
        <v>0</v>
      </c>
      <c r="H29" s="451"/>
      <c r="I29" s="25" t="e">
        <f t="shared" si="1"/>
        <v>#DIV/0!</v>
      </c>
    </row>
    <row r="30" spans="1:9" ht="12.75">
      <c r="A30" s="12">
        <v>238</v>
      </c>
      <c r="B30" s="419"/>
      <c r="C30" s="420"/>
      <c r="D30" s="132"/>
      <c r="E30" s="135"/>
      <c r="F30" s="135"/>
      <c r="G30" s="451">
        <f t="shared" si="0"/>
        <v>0</v>
      </c>
      <c r="H30" s="451"/>
      <c r="I30" s="25" t="e">
        <f t="shared" si="1"/>
        <v>#DIV/0!</v>
      </c>
    </row>
    <row r="31" spans="1:9" ht="12.75">
      <c r="A31" s="12">
        <v>239</v>
      </c>
      <c r="B31" s="419"/>
      <c r="C31" s="420"/>
      <c r="D31" s="132"/>
      <c r="E31" s="135"/>
      <c r="F31" s="135"/>
      <c r="G31" s="451">
        <f t="shared" si="0"/>
        <v>0</v>
      </c>
      <c r="H31" s="451"/>
      <c r="I31" s="25" t="e">
        <f t="shared" si="1"/>
        <v>#DIV/0!</v>
      </c>
    </row>
    <row r="32" spans="1:9" ht="12.75">
      <c r="A32" s="12">
        <v>240</v>
      </c>
      <c r="B32" s="419"/>
      <c r="C32" s="420"/>
      <c r="D32" s="132"/>
      <c r="E32" s="135"/>
      <c r="F32" s="135"/>
      <c r="G32" s="451">
        <f t="shared" si="0"/>
        <v>0</v>
      </c>
      <c r="H32" s="451"/>
      <c r="I32" s="25" t="e">
        <f t="shared" si="1"/>
        <v>#DIV/0!</v>
      </c>
    </row>
    <row r="33" spans="1:9" ht="12.75">
      <c r="A33" s="12">
        <v>241</v>
      </c>
      <c r="B33" s="419"/>
      <c r="C33" s="420"/>
      <c r="D33" s="132"/>
      <c r="E33" s="135"/>
      <c r="F33" s="135"/>
      <c r="G33" s="451">
        <f t="shared" si="0"/>
        <v>0</v>
      </c>
      <c r="H33" s="451"/>
      <c r="I33" s="25" t="e">
        <f t="shared" si="1"/>
        <v>#DIV/0!</v>
      </c>
    </row>
    <row r="34" spans="1:9" ht="12.75">
      <c r="A34" s="12">
        <v>242</v>
      </c>
      <c r="B34" s="419"/>
      <c r="C34" s="420"/>
      <c r="D34" s="132"/>
      <c r="E34" s="135"/>
      <c r="F34" s="135"/>
      <c r="G34" s="451">
        <f t="shared" si="0"/>
        <v>0</v>
      </c>
      <c r="H34" s="451"/>
      <c r="I34" s="25" t="e">
        <f t="shared" si="1"/>
        <v>#DIV/0!</v>
      </c>
    </row>
    <row r="35" spans="1:9" ht="12.75">
      <c r="A35" s="12">
        <v>243</v>
      </c>
      <c r="B35" s="419"/>
      <c r="C35" s="420"/>
      <c r="D35" s="132"/>
      <c r="E35" s="135"/>
      <c r="F35" s="135"/>
      <c r="G35" s="451">
        <f t="shared" si="0"/>
        <v>0</v>
      </c>
      <c r="H35" s="451"/>
      <c r="I35" s="25" t="e">
        <f t="shared" si="1"/>
        <v>#DIV/0!</v>
      </c>
    </row>
    <row r="36" spans="1:9" ht="12.75">
      <c r="A36" s="12">
        <v>244</v>
      </c>
      <c r="B36" s="419"/>
      <c r="C36" s="420"/>
      <c r="D36" s="132"/>
      <c r="E36" s="135"/>
      <c r="F36" s="135"/>
      <c r="G36" s="451">
        <f t="shared" si="0"/>
        <v>0</v>
      </c>
      <c r="H36" s="451"/>
      <c r="I36" s="25" t="e">
        <f t="shared" si="1"/>
        <v>#DIV/0!</v>
      </c>
    </row>
    <row r="37" spans="1:9" ht="12.75">
      <c r="A37" s="12">
        <v>245</v>
      </c>
      <c r="B37" s="419"/>
      <c r="C37" s="420"/>
      <c r="D37" s="132"/>
      <c r="E37" s="135"/>
      <c r="F37" s="135"/>
      <c r="G37" s="451">
        <f t="shared" si="0"/>
        <v>0</v>
      </c>
      <c r="H37" s="451"/>
      <c r="I37" s="25" t="e">
        <f t="shared" si="1"/>
        <v>#DIV/0!</v>
      </c>
    </row>
    <row r="38" spans="1:9" ht="12.75">
      <c r="A38" s="12">
        <v>246</v>
      </c>
      <c r="B38" s="419"/>
      <c r="C38" s="420"/>
      <c r="D38" s="132"/>
      <c r="E38" s="135"/>
      <c r="F38" s="135"/>
      <c r="G38" s="451">
        <f t="shared" si="0"/>
        <v>0</v>
      </c>
      <c r="H38" s="451"/>
      <c r="I38" s="25" t="e">
        <f t="shared" si="1"/>
        <v>#DIV/0!</v>
      </c>
    </row>
    <row r="39" spans="1:9" ht="12.75">
      <c r="A39" s="12">
        <v>247</v>
      </c>
      <c r="B39" s="419"/>
      <c r="C39" s="420"/>
      <c r="D39" s="132"/>
      <c r="E39" s="135"/>
      <c r="F39" s="135"/>
      <c r="G39" s="451">
        <f t="shared" si="0"/>
        <v>0</v>
      </c>
      <c r="H39" s="451"/>
      <c r="I39" s="25" t="e">
        <f t="shared" si="1"/>
        <v>#DIV/0!</v>
      </c>
    </row>
    <row r="40" spans="1:9" ht="12.75">
      <c r="A40" s="12">
        <v>248</v>
      </c>
      <c r="B40" s="419"/>
      <c r="C40" s="420"/>
      <c r="D40" s="132"/>
      <c r="E40" s="135"/>
      <c r="F40" s="135"/>
      <c r="G40" s="451">
        <f aca="true" t="shared" si="2" ref="G40:G68">E40+F40</f>
        <v>0</v>
      </c>
      <c r="H40" s="451"/>
      <c r="I40" s="25" t="e">
        <f aca="true" t="shared" si="3" ref="I40:I68">G40/D40</f>
        <v>#DIV/0!</v>
      </c>
    </row>
    <row r="41" spans="1:9" ht="12.75">
      <c r="A41" s="12">
        <v>249</v>
      </c>
      <c r="B41" s="419"/>
      <c r="C41" s="420"/>
      <c r="D41" s="132"/>
      <c r="E41" s="135"/>
      <c r="F41" s="135"/>
      <c r="G41" s="451">
        <f t="shared" si="2"/>
        <v>0</v>
      </c>
      <c r="H41" s="451"/>
      <c r="I41" s="25" t="e">
        <f t="shared" si="3"/>
        <v>#DIV/0!</v>
      </c>
    </row>
    <row r="42" spans="1:9" ht="12.75">
      <c r="A42" s="12">
        <v>250</v>
      </c>
      <c r="B42" s="375"/>
      <c r="C42" s="375"/>
      <c r="D42" s="132"/>
      <c r="E42" s="135"/>
      <c r="F42" s="135"/>
      <c r="G42" s="451">
        <f t="shared" si="2"/>
        <v>0</v>
      </c>
      <c r="H42" s="451"/>
      <c r="I42" s="25" t="e">
        <f t="shared" si="3"/>
        <v>#DIV/0!</v>
      </c>
    </row>
    <row r="43" spans="1:9" ht="12.75">
      <c r="A43" s="12">
        <v>251</v>
      </c>
      <c r="B43" s="375"/>
      <c r="C43" s="375"/>
      <c r="D43" s="132"/>
      <c r="E43" s="135"/>
      <c r="F43" s="135"/>
      <c r="G43" s="451">
        <f t="shared" si="2"/>
        <v>0</v>
      </c>
      <c r="H43" s="451"/>
      <c r="I43" s="25" t="e">
        <f t="shared" si="3"/>
        <v>#DIV/0!</v>
      </c>
    </row>
    <row r="44" spans="1:9" ht="12.75">
      <c r="A44" s="12">
        <v>252</v>
      </c>
      <c r="B44" s="375"/>
      <c r="C44" s="375"/>
      <c r="D44" s="132"/>
      <c r="E44" s="135"/>
      <c r="F44" s="135"/>
      <c r="G44" s="451">
        <f t="shared" si="2"/>
        <v>0</v>
      </c>
      <c r="H44" s="451"/>
      <c r="I44" s="25" t="e">
        <f t="shared" si="3"/>
        <v>#DIV/0!</v>
      </c>
    </row>
    <row r="45" spans="1:9" ht="12.75">
      <c r="A45" s="12">
        <v>253</v>
      </c>
      <c r="B45" s="375"/>
      <c r="C45" s="375"/>
      <c r="D45" s="132"/>
      <c r="E45" s="135"/>
      <c r="F45" s="135"/>
      <c r="G45" s="451">
        <f t="shared" si="2"/>
        <v>0</v>
      </c>
      <c r="H45" s="451"/>
      <c r="I45" s="25" t="e">
        <f t="shared" si="3"/>
        <v>#DIV/0!</v>
      </c>
    </row>
    <row r="46" spans="1:9" ht="12.75">
      <c r="A46" s="12">
        <v>254</v>
      </c>
      <c r="B46" s="375"/>
      <c r="C46" s="375"/>
      <c r="D46" s="132"/>
      <c r="E46" s="135"/>
      <c r="F46" s="135"/>
      <c r="G46" s="451">
        <f t="shared" si="2"/>
        <v>0</v>
      </c>
      <c r="H46" s="451"/>
      <c r="I46" s="25" t="e">
        <f t="shared" si="3"/>
        <v>#DIV/0!</v>
      </c>
    </row>
    <row r="47" spans="1:9" ht="12.75">
      <c r="A47" s="12">
        <v>255</v>
      </c>
      <c r="B47" s="375"/>
      <c r="C47" s="375"/>
      <c r="D47" s="132"/>
      <c r="E47" s="135"/>
      <c r="F47" s="135"/>
      <c r="G47" s="451">
        <f t="shared" si="2"/>
        <v>0</v>
      </c>
      <c r="H47" s="451"/>
      <c r="I47" s="25" t="e">
        <f t="shared" si="3"/>
        <v>#DIV/0!</v>
      </c>
    </row>
    <row r="48" spans="1:9" ht="12.75">
      <c r="A48" s="12">
        <v>256</v>
      </c>
      <c r="B48" s="375"/>
      <c r="C48" s="375"/>
      <c r="D48" s="132"/>
      <c r="E48" s="135"/>
      <c r="F48" s="135"/>
      <c r="G48" s="451">
        <f t="shared" si="2"/>
        <v>0</v>
      </c>
      <c r="H48" s="451"/>
      <c r="I48" s="25" t="e">
        <f t="shared" si="3"/>
        <v>#DIV/0!</v>
      </c>
    </row>
    <row r="49" spans="1:9" ht="12.75">
      <c r="A49" s="12">
        <v>257</v>
      </c>
      <c r="B49" s="375"/>
      <c r="C49" s="375"/>
      <c r="D49" s="132"/>
      <c r="E49" s="135"/>
      <c r="F49" s="135"/>
      <c r="G49" s="451">
        <f t="shared" si="2"/>
        <v>0</v>
      </c>
      <c r="H49" s="451"/>
      <c r="I49" s="25" t="e">
        <f t="shared" si="3"/>
        <v>#DIV/0!</v>
      </c>
    </row>
    <row r="50" spans="1:9" ht="12.75">
      <c r="A50" s="12">
        <v>258</v>
      </c>
      <c r="B50" s="375"/>
      <c r="C50" s="375"/>
      <c r="D50" s="132"/>
      <c r="E50" s="135"/>
      <c r="F50" s="135"/>
      <c r="G50" s="451">
        <f t="shared" si="2"/>
        <v>0</v>
      </c>
      <c r="H50" s="451"/>
      <c r="I50" s="25" t="e">
        <f t="shared" si="3"/>
        <v>#DIV/0!</v>
      </c>
    </row>
    <row r="51" spans="1:9" ht="12.75">
      <c r="A51" s="12">
        <v>259</v>
      </c>
      <c r="B51" s="375"/>
      <c r="C51" s="375"/>
      <c r="D51" s="132"/>
      <c r="E51" s="135"/>
      <c r="F51" s="135"/>
      <c r="G51" s="451">
        <f t="shared" si="2"/>
        <v>0</v>
      </c>
      <c r="H51" s="451"/>
      <c r="I51" s="25" t="e">
        <f t="shared" si="3"/>
        <v>#DIV/0!</v>
      </c>
    </row>
    <row r="52" spans="1:9" ht="12.75">
      <c r="A52" s="12">
        <v>260</v>
      </c>
      <c r="B52" s="375"/>
      <c r="C52" s="375"/>
      <c r="D52" s="132"/>
      <c r="E52" s="135"/>
      <c r="F52" s="135"/>
      <c r="G52" s="451">
        <f t="shared" si="2"/>
        <v>0</v>
      </c>
      <c r="H52" s="451"/>
      <c r="I52" s="25" t="e">
        <f t="shared" si="3"/>
        <v>#DIV/0!</v>
      </c>
    </row>
    <row r="53" spans="1:9" ht="12.75">
      <c r="A53" s="12">
        <v>261</v>
      </c>
      <c r="B53" s="375"/>
      <c r="C53" s="375"/>
      <c r="D53" s="132"/>
      <c r="E53" s="135"/>
      <c r="F53" s="135"/>
      <c r="G53" s="451">
        <f t="shared" si="2"/>
        <v>0</v>
      </c>
      <c r="H53" s="451"/>
      <c r="I53" s="25" t="e">
        <f t="shared" si="3"/>
        <v>#DIV/0!</v>
      </c>
    </row>
    <row r="54" spans="1:9" ht="12.75">
      <c r="A54" s="12">
        <v>262</v>
      </c>
      <c r="B54" s="375"/>
      <c r="C54" s="375"/>
      <c r="D54" s="132"/>
      <c r="E54" s="135"/>
      <c r="F54" s="135"/>
      <c r="G54" s="451">
        <f t="shared" si="2"/>
        <v>0</v>
      </c>
      <c r="H54" s="451"/>
      <c r="I54" s="25" t="e">
        <f t="shared" si="3"/>
        <v>#DIV/0!</v>
      </c>
    </row>
    <row r="55" spans="1:9" ht="12.75">
      <c r="A55" s="12">
        <v>263</v>
      </c>
      <c r="B55" s="375"/>
      <c r="C55" s="375"/>
      <c r="D55" s="132"/>
      <c r="E55" s="135"/>
      <c r="F55" s="135"/>
      <c r="G55" s="451">
        <f t="shared" si="2"/>
        <v>0</v>
      </c>
      <c r="H55" s="451"/>
      <c r="I55" s="25" t="e">
        <f t="shared" si="3"/>
        <v>#DIV/0!</v>
      </c>
    </row>
    <row r="56" spans="1:9" ht="12.75">
      <c r="A56" s="12">
        <v>264</v>
      </c>
      <c r="B56" s="375"/>
      <c r="C56" s="375"/>
      <c r="D56" s="132"/>
      <c r="E56" s="135"/>
      <c r="F56" s="135"/>
      <c r="G56" s="451">
        <f t="shared" si="2"/>
        <v>0</v>
      </c>
      <c r="H56" s="451"/>
      <c r="I56" s="25" t="e">
        <f t="shared" si="3"/>
        <v>#DIV/0!</v>
      </c>
    </row>
    <row r="57" spans="1:9" ht="12.75">
      <c r="A57" s="12">
        <v>265</v>
      </c>
      <c r="B57" s="375"/>
      <c r="C57" s="375"/>
      <c r="D57" s="132"/>
      <c r="E57" s="135"/>
      <c r="F57" s="135"/>
      <c r="G57" s="451">
        <f t="shared" si="2"/>
        <v>0</v>
      </c>
      <c r="H57" s="451"/>
      <c r="I57" s="25" t="e">
        <f t="shared" si="3"/>
        <v>#DIV/0!</v>
      </c>
    </row>
    <row r="58" spans="1:9" ht="12.75">
      <c r="A58" s="12">
        <v>266</v>
      </c>
      <c r="B58" s="419"/>
      <c r="C58" s="420"/>
      <c r="D58" s="132"/>
      <c r="E58" s="135"/>
      <c r="F58" s="135"/>
      <c r="G58" s="451">
        <f t="shared" si="2"/>
        <v>0</v>
      </c>
      <c r="H58" s="451"/>
      <c r="I58" s="25" t="e">
        <f t="shared" si="3"/>
        <v>#DIV/0!</v>
      </c>
    </row>
    <row r="59" spans="1:9" ht="12.75">
      <c r="A59" s="12">
        <v>267</v>
      </c>
      <c r="B59" s="419"/>
      <c r="C59" s="420"/>
      <c r="D59" s="132"/>
      <c r="E59" s="135"/>
      <c r="F59" s="135"/>
      <c r="G59" s="451">
        <f t="shared" si="2"/>
        <v>0</v>
      </c>
      <c r="H59" s="451"/>
      <c r="I59" s="25" t="e">
        <f t="shared" si="3"/>
        <v>#DIV/0!</v>
      </c>
    </row>
    <row r="60" spans="1:9" ht="12.75">
      <c r="A60" s="12">
        <v>268</v>
      </c>
      <c r="B60" s="419"/>
      <c r="C60" s="420"/>
      <c r="D60" s="132"/>
      <c r="E60" s="135"/>
      <c r="F60" s="135"/>
      <c r="G60" s="451">
        <f t="shared" si="2"/>
        <v>0</v>
      </c>
      <c r="H60" s="451"/>
      <c r="I60" s="25" t="e">
        <f t="shared" si="3"/>
        <v>#DIV/0!</v>
      </c>
    </row>
    <row r="61" spans="1:9" ht="12.75">
      <c r="A61" s="12">
        <v>269</v>
      </c>
      <c r="B61" s="419"/>
      <c r="C61" s="420"/>
      <c r="D61" s="132"/>
      <c r="E61" s="135"/>
      <c r="F61" s="135"/>
      <c r="G61" s="451">
        <f t="shared" si="2"/>
        <v>0</v>
      </c>
      <c r="H61" s="451"/>
      <c r="I61" s="25" t="e">
        <f t="shared" si="3"/>
        <v>#DIV/0!</v>
      </c>
    </row>
    <row r="62" spans="1:9" ht="12.75">
      <c r="A62" s="12">
        <v>270</v>
      </c>
      <c r="B62" s="419"/>
      <c r="C62" s="420"/>
      <c r="D62" s="132"/>
      <c r="E62" s="135"/>
      <c r="F62" s="135"/>
      <c r="G62" s="451">
        <f t="shared" si="2"/>
        <v>0</v>
      </c>
      <c r="H62" s="451"/>
      <c r="I62" s="25" t="e">
        <f t="shared" si="3"/>
        <v>#DIV/0!</v>
      </c>
    </row>
    <row r="63" spans="1:9" ht="12.75">
      <c r="A63" s="12">
        <v>271</v>
      </c>
      <c r="B63" s="419"/>
      <c r="C63" s="420"/>
      <c r="D63" s="132"/>
      <c r="E63" s="135"/>
      <c r="F63" s="135"/>
      <c r="G63" s="451">
        <f t="shared" si="2"/>
        <v>0</v>
      </c>
      <c r="H63" s="451"/>
      <c r="I63" s="25" t="e">
        <f t="shared" si="3"/>
        <v>#DIV/0!</v>
      </c>
    </row>
    <row r="64" spans="1:9" ht="12.75">
      <c r="A64" s="12">
        <v>272</v>
      </c>
      <c r="B64" s="419"/>
      <c r="C64" s="420"/>
      <c r="D64" s="132"/>
      <c r="E64" s="135"/>
      <c r="F64" s="135"/>
      <c r="G64" s="451">
        <f t="shared" si="2"/>
        <v>0</v>
      </c>
      <c r="H64" s="451"/>
      <c r="I64" s="25" t="e">
        <f t="shared" si="3"/>
        <v>#DIV/0!</v>
      </c>
    </row>
    <row r="65" spans="1:9" ht="12.75">
      <c r="A65" s="12">
        <v>273</v>
      </c>
      <c r="B65" s="419"/>
      <c r="C65" s="420"/>
      <c r="D65" s="132"/>
      <c r="E65" s="135"/>
      <c r="F65" s="135"/>
      <c r="G65" s="451">
        <f t="shared" si="2"/>
        <v>0</v>
      </c>
      <c r="H65" s="451"/>
      <c r="I65" s="25" t="e">
        <f t="shared" si="3"/>
        <v>#DIV/0!</v>
      </c>
    </row>
    <row r="66" spans="1:9" ht="12.75">
      <c r="A66" s="12">
        <v>274</v>
      </c>
      <c r="B66" s="419"/>
      <c r="C66" s="420"/>
      <c r="D66" s="132"/>
      <c r="E66" s="135"/>
      <c r="F66" s="135"/>
      <c r="G66" s="451">
        <f t="shared" si="2"/>
        <v>0</v>
      </c>
      <c r="H66" s="451"/>
      <c r="I66" s="25" t="e">
        <f t="shared" si="3"/>
        <v>#DIV/0!</v>
      </c>
    </row>
    <row r="67" spans="1:9" ht="13.5" thickBot="1">
      <c r="A67" s="12">
        <v>275</v>
      </c>
      <c r="B67" s="421"/>
      <c r="C67" s="422"/>
      <c r="D67" s="138"/>
      <c r="E67" s="137"/>
      <c r="F67" s="137"/>
      <c r="G67" s="451">
        <f t="shared" si="2"/>
        <v>0</v>
      </c>
      <c r="H67" s="451"/>
      <c r="I67" s="25" t="e">
        <f t="shared" si="3"/>
        <v>#DIV/0!</v>
      </c>
    </row>
    <row r="68" spans="1:9" ht="12.75">
      <c r="A68" s="27">
        <v>5</v>
      </c>
      <c r="B68" s="474" t="s">
        <v>82</v>
      </c>
      <c r="C68" s="474"/>
      <c r="D68" s="232">
        <f>SUM(D8:D57)</f>
        <v>0</v>
      </c>
      <c r="E68" s="233">
        <f>SUM(E8:E57)</f>
        <v>0</v>
      </c>
      <c r="F68" s="233">
        <f>SUM(F8:F57)</f>
        <v>0</v>
      </c>
      <c r="G68" s="473">
        <f t="shared" si="2"/>
        <v>0</v>
      </c>
      <c r="H68" s="473"/>
      <c r="I68" s="28" t="e">
        <f t="shared" si="3"/>
        <v>#DIV/0!</v>
      </c>
    </row>
    <row r="75" ht="12.75">
      <c r="A75" s="16" t="s">
        <v>9</v>
      </c>
    </row>
  </sheetData>
  <sheetProtection sheet="1" objects="1" scenarios="1"/>
  <mergeCells count="135">
    <mergeCell ref="A5:I5"/>
    <mergeCell ref="B8:C8"/>
    <mergeCell ref="A6:F6"/>
    <mergeCell ref="G6:I6"/>
    <mergeCell ref="G16:H16"/>
    <mergeCell ref="G12:H12"/>
    <mergeCell ref="G13:H13"/>
    <mergeCell ref="G14:H14"/>
    <mergeCell ref="G15:H15"/>
    <mergeCell ref="G8:H8"/>
    <mergeCell ref="G9:H9"/>
    <mergeCell ref="G10:H10"/>
    <mergeCell ref="G23:H23"/>
    <mergeCell ref="G24:H24"/>
    <mergeCell ref="G11:H11"/>
    <mergeCell ref="M3:P3"/>
    <mergeCell ref="G7:H7"/>
    <mergeCell ref="G18:H18"/>
    <mergeCell ref="G19:H19"/>
    <mergeCell ref="G20:H20"/>
    <mergeCell ref="A2:E2"/>
    <mergeCell ref="A3:E3"/>
    <mergeCell ref="A4:E4"/>
    <mergeCell ref="B7:C7"/>
    <mergeCell ref="G3:I3"/>
    <mergeCell ref="G17:H17"/>
    <mergeCell ref="B9:C9"/>
    <mergeCell ref="B10:C10"/>
    <mergeCell ref="B11:C11"/>
    <mergeCell ref="B12:C12"/>
    <mergeCell ref="G21:H21"/>
    <mergeCell ref="G22:H22"/>
    <mergeCell ref="G68:H68"/>
    <mergeCell ref="G47:H47"/>
    <mergeCell ref="G25:H25"/>
    <mergeCell ref="G42:H42"/>
    <mergeCell ref="G34:H34"/>
    <mergeCell ref="G35:H35"/>
    <mergeCell ref="G36:H36"/>
    <mergeCell ref="G37:H37"/>
    <mergeCell ref="G26:H26"/>
    <mergeCell ref="G51:H51"/>
    <mergeCell ref="G45:H45"/>
    <mergeCell ref="G46:H46"/>
    <mergeCell ref="G48:H48"/>
    <mergeCell ref="G27:H27"/>
    <mergeCell ref="G28:H28"/>
    <mergeCell ref="G29:H29"/>
    <mergeCell ref="G39:H39"/>
    <mergeCell ref="G30:H30"/>
    <mergeCell ref="G57:H57"/>
    <mergeCell ref="B13:C13"/>
    <mergeCell ref="B14:C14"/>
    <mergeCell ref="B15:C15"/>
    <mergeCell ref="B16:C16"/>
    <mergeCell ref="B21:C21"/>
    <mergeCell ref="B22:C22"/>
    <mergeCell ref="B23:C23"/>
    <mergeCell ref="B24:C24"/>
    <mergeCell ref="G38:H38"/>
    <mergeCell ref="B17:C17"/>
    <mergeCell ref="B18:C18"/>
    <mergeCell ref="B19:C19"/>
    <mergeCell ref="B20:C20"/>
    <mergeCell ref="B25:C25"/>
    <mergeCell ref="B42:C42"/>
    <mergeCell ref="B35:C35"/>
    <mergeCell ref="B39:C39"/>
    <mergeCell ref="B40:C40"/>
    <mergeCell ref="B41:C41"/>
    <mergeCell ref="B26:C26"/>
    <mergeCell ref="B27:C27"/>
    <mergeCell ref="B28:C28"/>
    <mergeCell ref="B29:C29"/>
    <mergeCell ref="B30:C30"/>
    <mergeCell ref="B31:C31"/>
    <mergeCell ref="G64:H64"/>
    <mergeCell ref="B68:C68"/>
    <mergeCell ref="B49:C49"/>
    <mergeCell ref="B50:C50"/>
    <mergeCell ref="B51:C51"/>
    <mergeCell ref="B65:C65"/>
    <mergeCell ref="B66:C66"/>
    <mergeCell ref="B67:C67"/>
    <mergeCell ref="G55:H55"/>
    <mergeCell ref="G56:H56"/>
    <mergeCell ref="G65:H65"/>
    <mergeCell ref="G66:H66"/>
    <mergeCell ref="G67:H67"/>
    <mergeCell ref="B61:C61"/>
    <mergeCell ref="B62:C62"/>
    <mergeCell ref="B63:C63"/>
    <mergeCell ref="B64:C64"/>
    <mergeCell ref="G61:H61"/>
    <mergeCell ref="G62:H62"/>
    <mergeCell ref="G63:H63"/>
    <mergeCell ref="F2:I2"/>
    <mergeCell ref="H4:I4"/>
    <mergeCell ref="F4:G4"/>
    <mergeCell ref="B60:C60"/>
    <mergeCell ref="G60:H60"/>
    <mergeCell ref="B56:C56"/>
    <mergeCell ref="B52:C52"/>
    <mergeCell ref="B53:C53"/>
    <mergeCell ref="B54:C54"/>
    <mergeCell ref="B55:C55"/>
    <mergeCell ref="G31:H31"/>
    <mergeCell ref="G32:H32"/>
    <mergeCell ref="G33:H33"/>
    <mergeCell ref="B37:C37"/>
    <mergeCell ref="B38:C38"/>
    <mergeCell ref="B36:C36"/>
    <mergeCell ref="B32:C32"/>
    <mergeCell ref="B33:C33"/>
    <mergeCell ref="B34:C34"/>
    <mergeCell ref="B59:C59"/>
    <mergeCell ref="G58:H58"/>
    <mergeCell ref="G59:H59"/>
    <mergeCell ref="B45:C45"/>
    <mergeCell ref="B46:C46"/>
    <mergeCell ref="B47:C47"/>
    <mergeCell ref="B48:C48"/>
    <mergeCell ref="G53:H53"/>
    <mergeCell ref="G54:H54"/>
    <mergeCell ref="G49:H49"/>
    <mergeCell ref="B57:C57"/>
    <mergeCell ref="B44:C44"/>
    <mergeCell ref="G41:H41"/>
    <mergeCell ref="B58:C58"/>
    <mergeCell ref="G44:H44"/>
    <mergeCell ref="G40:H40"/>
    <mergeCell ref="G43:H43"/>
    <mergeCell ref="G50:H50"/>
    <mergeCell ref="B43:C43"/>
    <mergeCell ref="G52:H52"/>
  </mergeCells>
  <printOptions/>
  <pageMargins left="0.98" right="0.5" top="0.5" bottom="0.5" header="0" footer="0"/>
  <pageSetup fitToHeight="1" fitToWidth="1" horizontalDpi="600" verticalDpi="600" orientation="portrait" scale="73" r:id="rId3"/>
  <legacyDrawing r:id="rId2"/>
</worksheet>
</file>

<file path=xl/worksheets/sheet11.xml><?xml version="1.0" encoding="utf-8"?>
<worksheet xmlns="http://schemas.openxmlformats.org/spreadsheetml/2006/main" xmlns:r="http://schemas.openxmlformats.org/officeDocument/2006/relationships">
  <sheetPr>
    <tabColor indexed="14"/>
    <pageSetUpPr fitToPage="1"/>
  </sheetPr>
  <dimension ref="A1:J50"/>
  <sheetViews>
    <sheetView zoomScale="75" zoomScaleNormal="75" zoomScalePageLayoutView="0" workbookViewId="0" topLeftCell="A13">
      <selection activeCell="A39" sqref="A39:C39"/>
    </sheetView>
  </sheetViews>
  <sheetFormatPr defaultColWidth="9.140625" defaultRowHeight="12.75"/>
  <cols>
    <col min="1" max="1" width="21.28125" style="0" customWidth="1"/>
    <col min="2" max="2" width="18.57421875" style="0" customWidth="1"/>
    <col min="3" max="3" width="17.421875" style="0" customWidth="1"/>
    <col min="4" max="4" width="15.7109375" style="0" customWidth="1"/>
    <col min="5" max="5" width="39.57421875" style="0" customWidth="1"/>
  </cols>
  <sheetData>
    <row r="1" spans="1:5" ht="12.75">
      <c r="A1" s="495" t="s">
        <v>0</v>
      </c>
      <c r="B1" s="496"/>
      <c r="C1" s="2"/>
      <c r="D1" s="2"/>
      <c r="E1" s="144" t="s">
        <v>166</v>
      </c>
    </row>
    <row r="2" spans="1:5" ht="12.75">
      <c r="A2" s="497" t="s">
        <v>1</v>
      </c>
      <c r="B2" s="498"/>
      <c r="C2" s="1"/>
      <c r="D2" s="1"/>
      <c r="E2" s="3"/>
    </row>
    <row r="3" spans="1:5" ht="12.75">
      <c r="A3" s="499" t="s">
        <v>2</v>
      </c>
      <c r="B3" s="500"/>
      <c r="C3" s="500"/>
      <c r="D3" s="500"/>
      <c r="E3" s="501"/>
    </row>
    <row r="4" spans="1:5" ht="15.75">
      <c r="A4" s="490" t="s">
        <v>3</v>
      </c>
      <c r="B4" s="478"/>
      <c r="C4" s="478"/>
      <c r="D4" s="478"/>
      <c r="E4" s="491"/>
    </row>
    <row r="5" spans="1:5" ht="15.75">
      <c r="A5" s="490" t="s">
        <v>4</v>
      </c>
      <c r="B5" s="478"/>
      <c r="C5" s="478"/>
      <c r="D5" s="478"/>
      <c r="E5" s="491"/>
    </row>
    <row r="6" spans="1:5" ht="15.75">
      <c r="A6" s="492" t="s">
        <v>5</v>
      </c>
      <c r="B6" s="493"/>
      <c r="C6" s="493"/>
      <c r="D6" s="493"/>
      <c r="E6" s="494"/>
    </row>
    <row r="7" spans="1:10" ht="20.25">
      <c r="A7" s="479" t="s">
        <v>51</v>
      </c>
      <c r="B7" s="480"/>
      <c r="C7" s="480"/>
      <c r="D7" s="480"/>
      <c r="E7" s="45" t="str">
        <f>'MNTHLY EST'!$J$6</f>
        <v>DECEMBER 2020</v>
      </c>
      <c r="F7" s="44"/>
      <c r="G7" s="44"/>
      <c r="H7" s="43" t="s">
        <v>9</v>
      </c>
      <c r="I7" s="478" t="s">
        <v>9</v>
      </c>
      <c r="J7" s="478"/>
    </row>
    <row r="8" spans="1:7" ht="18">
      <c r="A8" s="4" t="s">
        <v>6</v>
      </c>
      <c r="B8" s="486" t="str">
        <f>'MNTHLY EST'!$D$12</f>
        <v>Aliiaimoku Bldg, Replace Air Conditioning System</v>
      </c>
      <c r="C8" s="486"/>
      <c r="D8" s="486"/>
      <c r="E8" s="487"/>
      <c r="F8" t="s">
        <v>9</v>
      </c>
      <c r="G8" t="s">
        <v>9</v>
      </c>
    </row>
    <row r="9" spans="1:5" ht="18">
      <c r="A9" s="4" t="s">
        <v>7</v>
      </c>
      <c r="B9" s="488"/>
      <c r="C9" s="488"/>
      <c r="D9" s="488"/>
      <c r="E9" s="489"/>
    </row>
    <row r="10" spans="1:5" ht="18">
      <c r="A10" s="4" t="s">
        <v>8</v>
      </c>
      <c r="B10" s="502" t="str">
        <f>'MNTHLY EST'!$K$11</f>
        <v>XX-XX-XXXX</v>
      </c>
      <c r="C10" s="503"/>
      <c r="D10" s="503"/>
      <c r="E10" s="504"/>
    </row>
    <row r="11" spans="1:5" ht="48">
      <c r="A11" s="249" t="s">
        <v>239</v>
      </c>
      <c r="B11" s="249" t="s">
        <v>240</v>
      </c>
      <c r="C11" s="249" t="s">
        <v>241</v>
      </c>
      <c r="D11" s="249" t="s">
        <v>242</v>
      </c>
      <c r="E11" s="250" t="s">
        <v>243</v>
      </c>
    </row>
    <row r="12" spans="1:5" ht="12.75">
      <c r="A12" s="251" t="s">
        <v>244</v>
      </c>
      <c r="B12" s="249"/>
      <c r="C12" s="249"/>
      <c r="D12" s="249"/>
      <c r="E12" s="250"/>
    </row>
    <row r="13" spans="1:5" ht="12.75">
      <c r="A13" s="251" t="s">
        <v>245</v>
      </c>
      <c r="B13" s="252"/>
      <c r="C13" s="252"/>
      <c r="D13" s="252"/>
      <c r="E13" s="248"/>
    </row>
    <row r="14" spans="1:5" ht="12.75">
      <c r="A14" s="251" t="s">
        <v>246</v>
      </c>
      <c r="B14" s="252"/>
      <c r="C14" s="252"/>
      <c r="D14" s="252"/>
      <c r="E14" s="248"/>
    </row>
    <row r="15" spans="1:5" ht="12.75">
      <c r="A15" s="251" t="s">
        <v>247</v>
      </c>
      <c r="B15" s="253"/>
      <c r="C15" s="254"/>
      <c r="D15" s="255"/>
      <c r="E15" s="248"/>
    </row>
    <row r="16" spans="1:5" ht="12.75">
      <c r="A16" s="251" t="s">
        <v>248</v>
      </c>
      <c r="B16" s="248"/>
      <c r="C16" s="256"/>
      <c r="D16" s="248"/>
      <c r="E16" s="248"/>
    </row>
    <row r="17" spans="1:5" ht="12.75">
      <c r="A17" s="251" t="s">
        <v>249</v>
      </c>
      <c r="B17" s="248"/>
      <c r="C17" s="256"/>
      <c r="D17" s="248"/>
      <c r="E17" s="248"/>
    </row>
    <row r="18" spans="1:5" ht="12.75">
      <c r="A18" s="251" t="s">
        <v>250</v>
      </c>
      <c r="B18" s="248"/>
      <c r="C18" s="256"/>
      <c r="D18" s="248"/>
      <c r="E18" s="248"/>
    </row>
    <row r="19" spans="1:5" ht="12.75">
      <c r="A19" s="251" t="s">
        <v>251</v>
      </c>
      <c r="B19" s="248"/>
      <c r="C19" s="256"/>
      <c r="D19" s="248"/>
      <c r="E19" s="248"/>
    </row>
    <row r="20" spans="1:5" ht="12.75">
      <c r="A20" s="251" t="s">
        <v>252</v>
      </c>
      <c r="B20" s="248"/>
      <c r="C20" s="256"/>
      <c r="D20" s="248"/>
      <c r="E20" s="248"/>
    </row>
    <row r="21" spans="1:5" ht="12.75">
      <c r="A21" s="251" t="s">
        <v>253</v>
      </c>
      <c r="B21" s="248"/>
      <c r="C21" s="256"/>
      <c r="D21" s="248"/>
      <c r="E21" s="248"/>
    </row>
    <row r="22" spans="1:5" ht="12.75">
      <c r="A22" s="251" t="s">
        <v>254</v>
      </c>
      <c r="B22" s="248"/>
      <c r="C22" s="256"/>
      <c r="D22" s="248"/>
      <c r="E22" s="248"/>
    </row>
    <row r="23" spans="1:5" ht="12.75">
      <c r="A23" s="251" t="s">
        <v>255</v>
      </c>
      <c r="B23" s="248"/>
      <c r="C23" s="256"/>
      <c r="D23" s="248"/>
      <c r="E23" s="248"/>
    </row>
    <row r="24" spans="1:5" ht="24" customHeight="1">
      <c r="A24" s="476" t="s">
        <v>223</v>
      </c>
      <c r="B24" s="477"/>
      <c r="C24" s="257"/>
      <c r="D24" s="257"/>
      <c r="E24" s="248"/>
    </row>
    <row r="25" spans="1:5" ht="4.5" customHeight="1">
      <c r="A25" s="484" t="s">
        <v>9</v>
      </c>
      <c r="B25" s="484"/>
      <c r="C25" s="484"/>
      <c r="D25" s="484"/>
      <c r="E25" s="484"/>
    </row>
    <row r="26" spans="1:5" ht="15" customHeight="1">
      <c r="A26" s="510" t="s">
        <v>224</v>
      </c>
      <c r="B26" s="510"/>
      <c r="C26" s="126"/>
      <c r="D26" s="511" t="s">
        <v>9</v>
      </c>
      <c r="E26" s="511"/>
    </row>
    <row r="27" spans="1:5" ht="15" customHeight="1">
      <c r="A27" s="510" t="s">
        <v>10</v>
      </c>
      <c r="B27" s="510"/>
      <c r="C27" s="126"/>
      <c r="D27" s="511"/>
      <c r="E27" s="511"/>
    </row>
    <row r="28" spans="1:5" ht="15" customHeight="1">
      <c r="A28" s="510" t="s">
        <v>11</v>
      </c>
      <c r="B28" s="510"/>
      <c r="C28" s="6">
        <f>C26+C27</f>
        <v>0</v>
      </c>
      <c r="D28" s="511"/>
      <c r="E28" s="511"/>
    </row>
    <row r="29" spans="1:5" ht="15" customHeight="1">
      <c r="A29" s="507" t="s">
        <v>21</v>
      </c>
      <c r="B29" s="508"/>
      <c r="C29" s="508"/>
      <c r="D29" s="508"/>
      <c r="E29" s="509"/>
    </row>
    <row r="30" spans="1:5" ht="15">
      <c r="A30" s="505" t="s">
        <v>12</v>
      </c>
      <c r="B30" s="505"/>
      <c r="C30" s="127"/>
      <c r="D30" s="10"/>
      <c r="E30" s="506" t="s">
        <v>270</v>
      </c>
    </row>
    <row r="31" spans="1:5" ht="15">
      <c r="A31" s="505" t="s">
        <v>13</v>
      </c>
      <c r="B31" s="505"/>
      <c r="C31" s="128"/>
      <c r="D31" s="7" t="s">
        <v>23</v>
      </c>
      <c r="E31" s="506"/>
    </row>
    <row r="32" spans="1:5" ht="15">
      <c r="A32" s="505" t="s">
        <v>14</v>
      </c>
      <c r="B32" s="505"/>
      <c r="C32" s="149">
        <f>SUM(C33,C34,C35)</f>
        <v>0</v>
      </c>
      <c r="D32" s="11"/>
      <c r="E32" s="506"/>
    </row>
    <row r="33" spans="1:5" ht="15">
      <c r="A33" s="505" t="s">
        <v>15</v>
      </c>
      <c r="B33" s="505"/>
      <c r="C33" s="128"/>
      <c r="D33" s="7" t="s">
        <v>23</v>
      </c>
      <c r="E33" s="506"/>
    </row>
    <row r="34" spans="1:5" ht="15">
      <c r="A34" s="505" t="s">
        <v>16</v>
      </c>
      <c r="B34" s="505"/>
      <c r="C34" s="128"/>
      <c r="D34" s="7" t="s">
        <v>23</v>
      </c>
      <c r="E34" s="506"/>
    </row>
    <row r="35" spans="1:5" ht="15">
      <c r="A35" s="505" t="s">
        <v>17</v>
      </c>
      <c r="B35" s="505"/>
      <c r="C35" s="128"/>
      <c r="D35" s="7" t="s">
        <v>23</v>
      </c>
      <c r="E35" s="506"/>
    </row>
    <row r="36" spans="1:5" ht="15">
      <c r="A36" s="505" t="s">
        <v>18</v>
      </c>
      <c r="B36" s="505"/>
      <c r="C36" s="8">
        <f>SUM(C31,C33,C34,C35)</f>
        <v>0</v>
      </c>
      <c r="D36" s="7" t="s">
        <v>23</v>
      </c>
      <c r="E36" s="506"/>
    </row>
    <row r="37" spans="1:5" ht="15">
      <c r="A37" s="505" t="s">
        <v>19</v>
      </c>
      <c r="B37" s="505"/>
      <c r="C37" s="127"/>
      <c r="D37" s="7"/>
      <c r="E37" s="506"/>
    </row>
    <row r="38" spans="1:5" ht="15">
      <c r="A38" s="505" t="s">
        <v>20</v>
      </c>
      <c r="B38" s="505"/>
      <c r="C38" s="128"/>
      <c r="D38" s="7" t="s">
        <v>23</v>
      </c>
      <c r="E38" s="506"/>
    </row>
    <row r="39" spans="1:5" ht="15">
      <c r="A39" s="521" t="s">
        <v>271</v>
      </c>
      <c r="B39" s="521"/>
      <c r="C39" s="303" t="s">
        <v>286</v>
      </c>
      <c r="D39" s="7" t="s">
        <v>9</v>
      </c>
      <c r="E39" s="506"/>
    </row>
    <row r="40" spans="1:5" ht="15">
      <c r="A40" s="505" t="s">
        <v>221</v>
      </c>
      <c r="B40" s="505"/>
      <c r="C40" s="39">
        <f>'MNTHLY PROG RPT1'!$I$49</f>
        <v>0.16792594537815125</v>
      </c>
      <c r="D40" s="5" t="s">
        <v>9</v>
      </c>
      <c r="E40" s="506"/>
    </row>
    <row r="41" spans="1:5" ht="7.5" customHeight="1">
      <c r="A41" s="523"/>
      <c r="B41" s="523"/>
      <c r="C41" s="523"/>
      <c r="D41" s="523"/>
      <c r="E41" s="523"/>
    </row>
    <row r="42" spans="1:5" ht="53.25" customHeight="1">
      <c r="A42" s="485" t="s">
        <v>22</v>
      </c>
      <c r="B42" s="485"/>
      <c r="C42" s="485"/>
      <c r="D42" s="485"/>
      <c r="E42" s="485"/>
    </row>
    <row r="43" spans="1:5" ht="14.25" customHeight="1">
      <c r="A43" s="524" t="s">
        <v>26</v>
      </c>
      <c r="B43" s="524"/>
      <c r="C43" s="524"/>
      <c r="D43" s="524"/>
      <c r="E43" s="524"/>
    </row>
    <row r="44" spans="1:5" ht="27.75" customHeight="1">
      <c r="A44" s="483" t="s">
        <v>24</v>
      </c>
      <c r="B44" s="483"/>
      <c r="C44" s="483"/>
      <c r="D44" s="483" t="s">
        <v>25</v>
      </c>
      <c r="E44" s="483"/>
    </row>
    <row r="45" spans="1:5" ht="47.25" customHeight="1">
      <c r="A45" s="484" t="s">
        <v>27</v>
      </c>
      <c r="B45" s="484"/>
      <c r="C45" s="484"/>
      <c r="D45" s="485" t="s">
        <v>27</v>
      </c>
      <c r="E45" s="485"/>
    </row>
    <row r="46" spans="1:5" ht="12.75" customHeight="1">
      <c r="A46" s="482" t="s">
        <v>28</v>
      </c>
      <c r="B46" s="482"/>
      <c r="C46" s="9" t="s">
        <v>29</v>
      </c>
      <c r="D46" s="481" t="s">
        <v>265</v>
      </c>
      <c r="E46" s="481"/>
    </row>
    <row r="47" spans="1:5" ht="7.5" customHeight="1" thickBot="1">
      <c r="A47" s="522"/>
      <c r="B47" s="522"/>
      <c r="C47" s="522"/>
      <c r="D47" s="522"/>
      <c r="E47" s="522"/>
    </row>
    <row r="48" spans="1:5" ht="18" customHeight="1" thickTop="1">
      <c r="A48" s="512" t="s">
        <v>30</v>
      </c>
      <c r="B48" s="513"/>
      <c r="C48" s="513"/>
      <c r="D48" s="513"/>
      <c r="E48" s="514"/>
    </row>
    <row r="49" spans="1:5" ht="24" customHeight="1">
      <c r="A49" s="515" t="s">
        <v>222</v>
      </c>
      <c r="B49" s="516"/>
      <c r="C49" s="516"/>
      <c r="D49" s="516"/>
      <c r="E49" s="517"/>
    </row>
    <row r="50" spans="1:5" ht="6.75" customHeight="1">
      <c r="A50" s="518"/>
      <c r="B50" s="519"/>
      <c r="C50" s="519"/>
      <c r="D50" s="519"/>
      <c r="E50" s="520"/>
    </row>
  </sheetData>
  <sheetProtection/>
  <mergeCells count="43">
    <mergeCell ref="A48:E48"/>
    <mergeCell ref="A49:E49"/>
    <mergeCell ref="A50:E50"/>
    <mergeCell ref="A38:B38"/>
    <mergeCell ref="A39:B39"/>
    <mergeCell ref="A40:B40"/>
    <mergeCell ref="A47:E47"/>
    <mergeCell ref="A41:E41"/>
    <mergeCell ref="A42:E42"/>
    <mergeCell ref="A43:E43"/>
    <mergeCell ref="D26:E28"/>
    <mergeCell ref="A33:B33"/>
    <mergeCell ref="A34:B34"/>
    <mergeCell ref="A35:B35"/>
    <mergeCell ref="A36:B36"/>
    <mergeCell ref="A37:B37"/>
    <mergeCell ref="B10:E10"/>
    <mergeCell ref="A32:B32"/>
    <mergeCell ref="E30:E40"/>
    <mergeCell ref="A25:E25"/>
    <mergeCell ref="A29:E29"/>
    <mergeCell ref="A30:B30"/>
    <mergeCell ref="A31:B31"/>
    <mergeCell ref="A26:B26"/>
    <mergeCell ref="A27:B27"/>
    <mergeCell ref="A28:B28"/>
    <mergeCell ref="B9:E9"/>
    <mergeCell ref="A5:E5"/>
    <mergeCell ref="A6:E6"/>
    <mergeCell ref="A1:B1"/>
    <mergeCell ref="A2:B2"/>
    <mergeCell ref="A4:E4"/>
    <mergeCell ref="A3:E3"/>
    <mergeCell ref="A24:B24"/>
    <mergeCell ref="I7:J7"/>
    <mergeCell ref="A7:D7"/>
    <mergeCell ref="D46:E46"/>
    <mergeCell ref="A46:B46"/>
    <mergeCell ref="A44:C44"/>
    <mergeCell ref="D44:E44"/>
    <mergeCell ref="A45:C45"/>
    <mergeCell ref="D45:E45"/>
    <mergeCell ref="B8:E8"/>
  </mergeCells>
  <printOptions/>
  <pageMargins left="0.75" right="0.75" top="1" bottom="1" header="0.5" footer="0.5"/>
  <pageSetup fitToHeight="1" fitToWidth="1" horizontalDpi="600" verticalDpi="600" orientation="portrait" scale="74" r:id="rId3"/>
  <legacyDrawing r:id="rId2"/>
</worksheet>
</file>

<file path=xl/worksheets/sheet12.xml><?xml version="1.0" encoding="utf-8"?>
<worksheet xmlns="http://schemas.openxmlformats.org/spreadsheetml/2006/main" xmlns:r="http://schemas.openxmlformats.org/officeDocument/2006/relationships">
  <dimension ref="A1:K45"/>
  <sheetViews>
    <sheetView zoomScalePageLayoutView="0" workbookViewId="0" topLeftCell="A1">
      <selection activeCell="L29" sqref="L29"/>
    </sheetView>
  </sheetViews>
  <sheetFormatPr defaultColWidth="9.140625" defaultRowHeight="12.75"/>
  <cols>
    <col min="1" max="1" width="7.140625" style="0" customWidth="1"/>
    <col min="2" max="3" width="12.00390625" style="0" customWidth="1"/>
    <col min="4" max="4" width="12.421875" style="0" customWidth="1"/>
    <col min="5" max="5" width="11.00390625" style="0" customWidth="1"/>
    <col min="6" max="6" width="11.8515625" style="0" customWidth="1"/>
    <col min="7" max="7" width="12.57421875" style="0" customWidth="1"/>
    <col min="8" max="8" width="10.7109375" style="0" customWidth="1"/>
  </cols>
  <sheetData>
    <row r="1" spans="1:11" ht="12.75">
      <c r="A1" s="532" t="s">
        <v>272</v>
      </c>
      <c r="B1" s="532"/>
      <c r="C1" s="532"/>
      <c r="D1" s="261"/>
      <c r="E1" s="261"/>
      <c r="F1" s="259"/>
      <c r="G1" s="259"/>
      <c r="H1" s="259"/>
      <c r="I1" s="259"/>
      <c r="J1" s="260"/>
      <c r="K1" s="262"/>
    </row>
    <row r="2" spans="1:11" ht="12.75">
      <c r="A2" s="533" t="s">
        <v>273</v>
      </c>
      <c r="B2" s="533"/>
      <c r="C2" s="533"/>
      <c r="D2" s="261"/>
      <c r="E2" s="261"/>
      <c r="F2" s="259"/>
      <c r="G2" s="259"/>
      <c r="H2" s="259"/>
      <c r="I2" s="259"/>
      <c r="J2" s="260"/>
      <c r="K2" s="262"/>
    </row>
    <row r="3" spans="1:11" ht="12.75">
      <c r="A3" s="534"/>
      <c r="B3" s="534"/>
      <c r="C3" s="534"/>
      <c r="D3" s="534"/>
      <c r="E3" s="534"/>
      <c r="F3" s="534"/>
      <c r="G3" s="534"/>
      <c r="H3" s="534"/>
      <c r="I3" s="534"/>
      <c r="J3" s="260"/>
      <c r="K3" s="262"/>
    </row>
    <row r="4" spans="1:11" ht="18.75">
      <c r="A4" s="535" t="s">
        <v>274</v>
      </c>
      <c r="B4" s="535"/>
      <c r="C4" s="535"/>
      <c r="D4" s="535"/>
      <c r="E4" s="535"/>
      <c r="F4" s="535"/>
      <c r="G4" s="535"/>
      <c r="H4" s="535"/>
      <c r="I4" s="535"/>
      <c r="J4" s="260"/>
      <c r="K4" s="262"/>
    </row>
    <row r="5" spans="1:11" ht="12.75">
      <c r="A5" s="261"/>
      <c r="B5" s="259"/>
      <c r="C5" s="261"/>
      <c r="D5" s="261"/>
      <c r="E5" s="261"/>
      <c r="F5" s="259"/>
      <c r="G5" s="259"/>
      <c r="H5" s="259"/>
      <c r="I5" s="259"/>
      <c r="J5" s="260"/>
      <c r="K5" s="262"/>
    </row>
    <row r="6" spans="1:11" ht="12.75">
      <c r="A6" s="536" t="s">
        <v>275</v>
      </c>
      <c r="B6" s="538" t="s">
        <v>151</v>
      </c>
      <c r="C6" s="540" t="s">
        <v>276</v>
      </c>
      <c r="D6" s="540"/>
      <c r="E6" s="540"/>
      <c r="F6" s="525" t="s">
        <v>277</v>
      </c>
      <c r="G6" s="526"/>
      <c r="H6" s="527"/>
      <c r="I6" s="528" t="s">
        <v>278</v>
      </c>
      <c r="J6" s="260"/>
      <c r="K6" s="262"/>
    </row>
    <row r="7" spans="1:11" ht="38.25">
      <c r="A7" s="537"/>
      <c r="B7" s="539"/>
      <c r="C7" s="263" t="s">
        <v>279</v>
      </c>
      <c r="D7" s="263" t="s">
        <v>280</v>
      </c>
      <c r="E7" s="263" t="s">
        <v>281</v>
      </c>
      <c r="F7" s="264" t="s">
        <v>282</v>
      </c>
      <c r="G7" s="264" t="s">
        <v>283</v>
      </c>
      <c r="H7" s="264" t="s">
        <v>284</v>
      </c>
      <c r="I7" s="528"/>
      <c r="J7" s="260"/>
      <c r="K7" s="262"/>
    </row>
    <row r="8" spans="1:11" ht="12.75">
      <c r="A8" s="265">
        <v>1</v>
      </c>
      <c r="B8" s="266">
        <v>44562</v>
      </c>
      <c r="C8" s="267">
        <v>32107</v>
      </c>
      <c r="D8" s="267">
        <f>C8</f>
        <v>32107</v>
      </c>
      <c r="E8" s="268">
        <f aca="true" t="shared" si="0" ref="E8:E19">D8/$C$20</f>
        <v>0.03412088274114804</v>
      </c>
      <c r="F8" s="269">
        <v>27458</v>
      </c>
      <c r="G8" s="269">
        <f>F8</f>
        <v>27458</v>
      </c>
      <c r="H8" s="270">
        <f aca="true" t="shared" si="1" ref="H8:H16">G8/$C$20</f>
        <v>0.029180278391205745</v>
      </c>
      <c r="I8" s="271">
        <f>H8-E8</f>
        <v>-0.004940604349942292</v>
      </c>
      <c r="J8" s="260"/>
      <c r="K8" s="262"/>
    </row>
    <row r="9" spans="1:11" ht="12.75">
      <c r="A9" s="265">
        <v>2</v>
      </c>
      <c r="B9" s="266">
        <v>44593</v>
      </c>
      <c r="C9" s="267">
        <v>41596</v>
      </c>
      <c r="D9" s="267">
        <f>D8+C9</f>
        <v>73703</v>
      </c>
      <c r="E9" s="268">
        <f t="shared" si="0"/>
        <v>0.07832595448565216</v>
      </c>
      <c r="F9" s="269">
        <v>35000</v>
      </c>
      <c r="G9" s="269">
        <f>G8+F9</f>
        <v>62458</v>
      </c>
      <c r="H9" s="270">
        <f t="shared" si="1"/>
        <v>0.06637562195928066</v>
      </c>
      <c r="I9" s="271">
        <f aca="true" t="shared" si="2" ref="I9:I16">H9-E9</f>
        <v>-0.011950332526371496</v>
      </c>
      <c r="J9" s="260"/>
      <c r="K9" s="262"/>
    </row>
    <row r="10" spans="1:11" ht="12.75">
      <c r="A10" s="265">
        <v>3</v>
      </c>
      <c r="B10" s="266">
        <v>44621</v>
      </c>
      <c r="C10" s="267">
        <v>48795</v>
      </c>
      <c r="D10" s="267">
        <f>D9+C10</f>
        <v>122498</v>
      </c>
      <c r="E10" s="268">
        <f t="shared" si="0"/>
        <v>0.1301815770400583</v>
      </c>
      <c r="F10" s="269">
        <v>45219</v>
      </c>
      <c r="G10" s="269">
        <f aca="true" t="shared" si="3" ref="G10:G16">G9+F10</f>
        <v>107677</v>
      </c>
      <c r="H10" s="270">
        <f t="shared" si="1"/>
        <v>0.11443094312513151</v>
      </c>
      <c r="I10" s="271">
        <f t="shared" si="2"/>
        <v>-0.0157506339149268</v>
      </c>
      <c r="J10" s="260"/>
      <c r="K10" s="262"/>
    </row>
    <row r="11" spans="1:11" ht="12.75">
      <c r="A11" s="265">
        <v>4</v>
      </c>
      <c r="B11" s="266">
        <v>44652</v>
      </c>
      <c r="C11" s="267">
        <v>53480</v>
      </c>
      <c r="D11" s="267">
        <f>D10+C11</f>
        <v>175978</v>
      </c>
      <c r="E11" s="268">
        <f t="shared" si="0"/>
        <v>0.1870160620120768</v>
      </c>
      <c r="F11" s="269">
        <v>47000</v>
      </c>
      <c r="G11" s="269">
        <f t="shared" si="3"/>
        <v>154677</v>
      </c>
      <c r="H11" s="270">
        <f t="shared" si="1"/>
        <v>0.1643789759165464</v>
      </c>
      <c r="I11" s="271">
        <f t="shared" si="2"/>
        <v>-0.02263708609553039</v>
      </c>
      <c r="J11" s="260"/>
      <c r="K11" s="262"/>
    </row>
    <row r="12" spans="1:11" ht="12.75">
      <c r="A12" s="265">
        <v>5</v>
      </c>
      <c r="B12" s="266">
        <v>44682</v>
      </c>
      <c r="C12" s="267">
        <v>100000</v>
      </c>
      <c r="D12" s="267">
        <f aca="true" t="shared" si="4" ref="D12:D19">D11+C12</f>
        <v>275978</v>
      </c>
      <c r="E12" s="268">
        <f t="shared" si="0"/>
        <v>0.29328847220657656</v>
      </c>
      <c r="F12" s="272">
        <v>55000</v>
      </c>
      <c r="G12" s="269">
        <f t="shared" si="3"/>
        <v>209677</v>
      </c>
      <c r="H12" s="270">
        <f t="shared" si="1"/>
        <v>0.22282880152352127</v>
      </c>
      <c r="I12" s="271">
        <f t="shared" si="2"/>
        <v>-0.07045967068305528</v>
      </c>
      <c r="J12" s="260"/>
      <c r="K12" s="262"/>
    </row>
    <row r="13" spans="1:11" ht="12.75">
      <c r="A13" s="265">
        <v>6</v>
      </c>
      <c r="B13" s="266">
        <v>44713</v>
      </c>
      <c r="C13" s="267">
        <v>120000</v>
      </c>
      <c r="D13" s="267">
        <f t="shared" si="4"/>
        <v>395978</v>
      </c>
      <c r="E13" s="268">
        <f t="shared" si="0"/>
        <v>0.4208153644399763</v>
      </c>
      <c r="F13" s="272">
        <v>75000</v>
      </c>
      <c r="G13" s="269">
        <f t="shared" si="3"/>
        <v>284677</v>
      </c>
      <c r="H13" s="270">
        <f t="shared" si="1"/>
        <v>0.3025331091693961</v>
      </c>
      <c r="I13" s="271">
        <f t="shared" si="2"/>
        <v>-0.11828225527058023</v>
      </c>
      <c r="J13" s="260"/>
      <c r="K13" s="262"/>
    </row>
    <row r="14" spans="1:11" ht="12.75">
      <c r="A14" s="265">
        <v>7</v>
      </c>
      <c r="B14" s="266">
        <v>44743</v>
      </c>
      <c r="C14" s="267">
        <v>130000</v>
      </c>
      <c r="D14" s="267">
        <f t="shared" si="4"/>
        <v>525978</v>
      </c>
      <c r="E14" s="268">
        <f t="shared" si="0"/>
        <v>0.558969497692826</v>
      </c>
      <c r="F14" s="269">
        <v>100000</v>
      </c>
      <c r="G14" s="269">
        <f t="shared" si="3"/>
        <v>384677</v>
      </c>
      <c r="H14" s="270">
        <f t="shared" si="1"/>
        <v>0.40880551936389586</v>
      </c>
      <c r="I14" s="273">
        <f>H14-E14</f>
        <v>-0.15016397832893014</v>
      </c>
      <c r="J14" s="260"/>
      <c r="K14" s="262"/>
    </row>
    <row r="15" spans="1:11" ht="12.75">
      <c r="A15" s="265">
        <v>8</v>
      </c>
      <c r="B15" s="266">
        <v>44774</v>
      </c>
      <c r="C15" s="267">
        <v>140000</v>
      </c>
      <c r="D15" s="267">
        <f t="shared" si="4"/>
        <v>665978</v>
      </c>
      <c r="E15" s="268">
        <f t="shared" si="0"/>
        <v>0.7077508719651256</v>
      </c>
      <c r="F15" s="269">
        <v>230000</v>
      </c>
      <c r="G15" s="269">
        <f t="shared" si="3"/>
        <v>614677</v>
      </c>
      <c r="H15" s="270">
        <f t="shared" si="1"/>
        <v>0.6532320628112454</v>
      </c>
      <c r="I15" s="271">
        <f t="shared" si="2"/>
        <v>-0.0545188091538803</v>
      </c>
      <c r="J15" s="260"/>
      <c r="K15" s="262"/>
    </row>
    <row r="16" spans="1:11" ht="12.75">
      <c r="A16" s="265">
        <v>9</v>
      </c>
      <c r="B16" s="266">
        <v>44805</v>
      </c>
      <c r="C16" s="267">
        <v>125000</v>
      </c>
      <c r="D16" s="267">
        <f t="shared" si="4"/>
        <v>790978</v>
      </c>
      <c r="E16" s="268">
        <f t="shared" si="0"/>
        <v>0.8405913847082503</v>
      </c>
      <c r="F16" s="269">
        <v>180000</v>
      </c>
      <c r="G16" s="269">
        <f t="shared" si="3"/>
        <v>794677</v>
      </c>
      <c r="H16" s="270">
        <f t="shared" si="1"/>
        <v>0.8445224011613449</v>
      </c>
      <c r="I16" s="299">
        <f t="shared" si="2"/>
        <v>0.003931016453094571</v>
      </c>
      <c r="J16" s="260"/>
      <c r="K16" s="262"/>
    </row>
    <row r="17" spans="1:11" ht="12.75">
      <c r="A17" s="265">
        <v>10</v>
      </c>
      <c r="B17" s="266">
        <v>44835</v>
      </c>
      <c r="C17" s="267">
        <v>75000</v>
      </c>
      <c r="D17" s="267">
        <f t="shared" si="4"/>
        <v>865978</v>
      </c>
      <c r="E17" s="268">
        <f t="shared" si="0"/>
        <v>0.9202956923541252</v>
      </c>
      <c r="F17" s="269"/>
      <c r="G17" s="269"/>
      <c r="H17" s="270"/>
      <c r="I17" s="271"/>
      <c r="J17" s="260"/>
      <c r="K17" s="262"/>
    </row>
    <row r="18" spans="1:11" ht="12.75">
      <c r="A18" s="265">
        <v>11</v>
      </c>
      <c r="B18" s="266">
        <v>44866</v>
      </c>
      <c r="C18" s="267">
        <v>50000</v>
      </c>
      <c r="D18" s="267">
        <f t="shared" si="4"/>
        <v>915978</v>
      </c>
      <c r="E18" s="268">
        <f t="shared" si="0"/>
        <v>0.973431897451375</v>
      </c>
      <c r="F18" s="269"/>
      <c r="G18" s="269"/>
      <c r="H18" s="270"/>
      <c r="I18" s="271"/>
      <c r="J18" s="260"/>
      <c r="K18" s="262"/>
    </row>
    <row r="19" spans="1:11" ht="12.75">
      <c r="A19" s="301">
        <v>12</v>
      </c>
      <c r="B19" s="302">
        <v>44896</v>
      </c>
      <c r="C19" s="267">
        <v>25000</v>
      </c>
      <c r="D19" s="267">
        <f t="shared" si="4"/>
        <v>940978</v>
      </c>
      <c r="E19" s="268">
        <f t="shared" si="0"/>
        <v>1</v>
      </c>
      <c r="F19" s="269"/>
      <c r="G19" s="269"/>
      <c r="H19" s="270"/>
      <c r="I19" s="265"/>
      <c r="J19" s="260"/>
      <c r="K19" s="262"/>
    </row>
    <row r="20" spans="1:11" ht="15.75" customHeight="1">
      <c r="A20" s="529" t="s">
        <v>287</v>
      </c>
      <c r="B20" s="530"/>
      <c r="C20" s="300">
        <f>SUM(C8:C19)</f>
        <v>940978</v>
      </c>
      <c r="D20" s="274"/>
      <c r="E20" s="274"/>
      <c r="F20" s="275"/>
      <c r="G20" s="276"/>
      <c r="H20" s="277"/>
      <c r="I20" s="277"/>
      <c r="J20" s="260"/>
      <c r="K20" s="262"/>
    </row>
    <row r="21" spans="1:11" ht="12.75">
      <c r="A21" s="278"/>
      <c r="B21" s="279"/>
      <c r="C21" s="280"/>
      <c r="D21" s="281"/>
      <c r="E21" s="281"/>
      <c r="F21" s="282"/>
      <c r="G21" s="283"/>
      <c r="H21" s="284"/>
      <c r="I21" s="284"/>
      <c r="J21" s="260"/>
      <c r="K21" s="262"/>
    </row>
    <row r="22" spans="1:11" ht="21">
      <c r="A22" s="531" t="s">
        <v>285</v>
      </c>
      <c r="B22" s="531"/>
      <c r="C22" s="531"/>
      <c r="D22" s="531"/>
      <c r="E22" s="531"/>
      <c r="F22" s="531"/>
      <c r="G22" s="531"/>
      <c r="H22" s="531"/>
      <c r="I22" s="531"/>
      <c r="J22" s="260"/>
      <c r="K22" s="262"/>
    </row>
    <row r="23" spans="1:11" ht="12.75">
      <c r="A23" s="260"/>
      <c r="B23" s="287"/>
      <c r="C23" s="287"/>
      <c r="D23" s="288"/>
      <c r="E23" s="288"/>
      <c r="F23" s="260"/>
      <c r="G23" s="288"/>
      <c r="H23" s="260"/>
      <c r="I23" s="260"/>
      <c r="J23" s="286"/>
      <c r="K23" s="289"/>
    </row>
    <row r="24" spans="1:11" ht="12.75">
      <c r="A24" s="260"/>
      <c r="B24" s="287"/>
      <c r="C24" s="287"/>
      <c r="D24" s="288"/>
      <c r="E24" s="288"/>
      <c r="F24" s="260"/>
      <c r="G24" s="288"/>
      <c r="H24" s="260"/>
      <c r="I24" s="286"/>
      <c r="J24" s="286"/>
      <c r="K24" s="290"/>
    </row>
    <row r="25" spans="1:11" ht="12.75">
      <c r="A25" s="260"/>
      <c r="B25" s="287"/>
      <c r="C25" s="287"/>
      <c r="D25" s="288"/>
      <c r="E25" s="288"/>
      <c r="F25" s="260"/>
      <c r="G25" s="288"/>
      <c r="H25" s="260"/>
      <c r="I25" s="286"/>
      <c r="J25" s="286"/>
      <c r="K25" s="290"/>
    </row>
    <row r="26" spans="1:11" ht="12.75">
      <c r="A26" s="260"/>
      <c r="B26" s="287"/>
      <c r="C26" s="287"/>
      <c r="D26" s="288"/>
      <c r="E26" s="288"/>
      <c r="F26" s="260"/>
      <c r="G26" s="288"/>
      <c r="H26" s="260"/>
      <c r="I26" s="286"/>
      <c r="J26" s="286"/>
      <c r="K26" s="262"/>
    </row>
    <row r="27" spans="1:11" ht="12.75">
      <c r="A27" s="260"/>
      <c r="B27" s="287"/>
      <c r="C27" s="287"/>
      <c r="D27" s="288"/>
      <c r="E27" s="288"/>
      <c r="F27" s="260"/>
      <c r="G27" s="288"/>
      <c r="H27" s="260"/>
      <c r="I27" s="286"/>
      <c r="J27" s="260"/>
      <c r="K27" s="262"/>
    </row>
    <row r="28" spans="1:11" ht="12.75">
      <c r="A28" s="260"/>
      <c r="B28" s="287"/>
      <c r="C28" s="287"/>
      <c r="D28" s="288"/>
      <c r="E28" s="288"/>
      <c r="F28" s="260"/>
      <c r="G28" s="288"/>
      <c r="H28" s="260"/>
      <c r="I28" s="260"/>
      <c r="J28" s="260"/>
      <c r="K28" s="262"/>
    </row>
    <row r="29" spans="1:11" ht="12.75">
      <c r="A29" s="260"/>
      <c r="B29" s="287"/>
      <c r="C29" s="287"/>
      <c r="D29" s="288"/>
      <c r="E29" s="288"/>
      <c r="F29" s="260"/>
      <c r="G29" s="288"/>
      <c r="H29" s="260"/>
      <c r="I29" s="260"/>
      <c r="J29" s="260"/>
      <c r="K29" s="262"/>
    </row>
    <row r="30" spans="1:11" ht="12.75">
      <c r="A30" s="260"/>
      <c r="B30" s="260" t="s">
        <v>9</v>
      </c>
      <c r="C30" s="260"/>
      <c r="D30" s="260"/>
      <c r="E30" s="260"/>
      <c r="F30" s="260"/>
      <c r="G30" s="260"/>
      <c r="H30" s="260"/>
      <c r="I30" s="260"/>
      <c r="J30" s="260"/>
      <c r="K30" s="262"/>
    </row>
    <row r="31" spans="1:11" ht="12.75">
      <c r="A31" s="260"/>
      <c r="B31" s="260"/>
      <c r="C31" s="260"/>
      <c r="D31" s="260"/>
      <c r="E31" s="260"/>
      <c r="F31" s="288"/>
      <c r="G31" s="260"/>
      <c r="H31" s="260"/>
      <c r="I31" s="286"/>
      <c r="J31" s="286"/>
      <c r="K31" s="289"/>
    </row>
    <row r="32" spans="1:11" ht="12.75">
      <c r="A32" s="260"/>
      <c r="B32" s="260" t="s">
        <v>9</v>
      </c>
      <c r="C32" s="260"/>
      <c r="D32" s="260"/>
      <c r="E32" s="260"/>
      <c r="F32" s="260"/>
      <c r="G32" s="260"/>
      <c r="H32" s="260"/>
      <c r="I32" s="286"/>
      <c r="J32" s="286"/>
      <c r="K32" s="290"/>
    </row>
    <row r="33" spans="1:11" ht="12.75">
      <c r="A33" s="260"/>
      <c r="B33" s="260"/>
      <c r="C33" s="260"/>
      <c r="D33" s="260"/>
      <c r="E33" s="260"/>
      <c r="F33" s="260"/>
      <c r="G33" s="260"/>
      <c r="H33" s="260"/>
      <c r="I33" s="286"/>
      <c r="J33" s="286"/>
      <c r="K33" s="290"/>
    </row>
    <row r="34" spans="1:11" ht="12.75">
      <c r="A34" s="260"/>
      <c r="B34" s="260"/>
      <c r="C34" s="260"/>
      <c r="D34" s="260"/>
      <c r="E34" s="260"/>
      <c r="F34" s="260"/>
      <c r="G34" s="260"/>
      <c r="H34" s="260"/>
      <c r="I34" s="260"/>
      <c r="J34" s="260"/>
      <c r="K34" s="262"/>
    </row>
    <row r="35" spans="1:11" ht="12.75">
      <c r="A35" s="260"/>
      <c r="B35" s="260"/>
      <c r="C35" s="260"/>
      <c r="D35" s="260"/>
      <c r="E35" s="260"/>
      <c r="F35" s="260"/>
      <c r="G35" s="260"/>
      <c r="H35" s="260"/>
      <c r="I35" s="260"/>
      <c r="J35" s="260"/>
      <c r="K35" s="262"/>
    </row>
    <row r="36" spans="1:11" ht="12.75">
      <c r="A36" s="260"/>
      <c r="B36" s="260"/>
      <c r="C36" s="260"/>
      <c r="D36" s="260"/>
      <c r="E36" s="260"/>
      <c r="F36" s="260"/>
      <c r="G36" s="260"/>
      <c r="H36" s="260"/>
      <c r="I36" s="260"/>
      <c r="J36" s="260"/>
      <c r="K36" s="262"/>
    </row>
    <row r="37" spans="1:11" ht="12.75">
      <c r="A37" s="260"/>
      <c r="B37" s="260"/>
      <c r="C37" s="260"/>
      <c r="D37" s="260"/>
      <c r="E37" s="260"/>
      <c r="F37" s="260"/>
      <c r="G37" s="260"/>
      <c r="H37" s="260"/>
      <c r="I37" s="260"/>
      <c r="J37" s="260"/>
      <c r="K37" s="262"/>
    </row>
    <row r="38" spans="1:11" ht="12.75">
      <c r="A38" s="260"/>
      <c r="B38" s="260"/>
      <c r="C38" s="260"/>
      <c r="D38" s="260"/>
      <c r="E38" s="260"/>
      <c r="F38" s="260"/>
      <c r="G38" s="260"/>
      <c r="H38" s="260"/>
      <c r="I38" s="260"/>
      <c r="J38" s="260"/>
      <c r="K38" s="262"/>
    </row>
    <row r="39" spans="1:11" ht="12.75">
      <c r="A39" s="260"/>
      <c r="B39" s="260"/>
      <c r="C39" s="260"/>
      <c r="D39" s="260"/>
      <c r="E39" s="260"/>
      <c r="F39" s="260"/>
      <c r="G39" s="260"/>
      <c r="H39" s="260"/>
      <c r="I39" s="260"/>
      <c r="J39" s="260"/>
      <c r="K39" s="262"/>
    </row>
    <row r="40" spans="1:11" ht="12.75">
      <c r="A40" s="260"/>
      <c r="B40" s="260"/>
      <c r="C40" s="260"/>
      <c r="D40" s="260"/>
      <c r="E40" s="260"/>
      <c r="F40" s="260"/>
      <c r="G40" s="260"/>
      <c r="H40" s="260"/>
      <c r="I40" s="260"/>
      <c r="J40" s="260"/>
      <c r="K40" s="262"/>
    </row>
    <row r="41" spans="1:11" ht="12.75">
      <c r="A41" s="260"/>
      <c r="B41" s="260"/>
      <c r="C41" s="260"/>
      <c r="D41" s="260"/>
      <c r="E41" s="260"/>
      <c r="F41" s="260"/>
      <c r="G41" s="260"/>
      <c r="H41" s="260"/>
      <c r="I41" s="260"/>
      <c r="J41" s="260"/>
      <c r="K41" s="262"/>
    </row>
    <row r="42" spans="1:11" ht="12.75">
      <c r="A42" s="286"/>
      <c r="B42" s="286"/>
      <c r="C42" s="285"/>
      <c r="D42" s="291"/>
      <c r="E42" s="291"/>
      <c r="F42" s="291"/>
      <c r="G42" s="291"/>
      <c r="H42" s="291"/>
      <c r="I42" s="291"/>
      <c r="J42" s="291"/>
      <c r="K42" s="292"/>
    </row>
    <row r="43" spans="1:11" ht="12.75">
      <c r="A43" s="293"/>
      <c r="B43" s="293"/>
      <c r="C43" s="294"/>
      <c r="D43" s="295"/>
      <c r="E43" s="295"/>
      <c r="F43" s="295"/>
      <c r="G43" s="295"/>
      <c r="H43" s="295"/>
      <c r="I43" s="295"/>
      <c r="J43" s="295"/>
      <c r="K43" s="296"/>
    </row>
    <row r="44" spans="1:11" ht="12.75">
      <c r="A44" s="297"/>
      <c r="B44" s="297"/>
      <c r="C44" s="298"/>
      <c r="D44" s="298"/>
      <c r="E44" s="298"/>
      <c r="F44" s="298"/>
      <c r="G44" s="298"/>
      <c r="H44" s="298"/>
      <c r="I44" s="298"/>
      <c r="J44" s="298"/>
      <c r="K44" s="262"/>
    </row>
    <row r="45" spans="1:11" ht="12.75">
      <c r="A45" s="260"/>
      <c r="B45" s="260"/>
      <c r="C45" s="260"/>
      <c r="D45" s="260"/>
      <c r="E45" s="260"/>
      <c r="F45" s="260"/>
      <c r="G45" s="260"/>
      <c r="H45" s="260"/>
      <c r="I45" s="260"/>
      <c r="J45" s="260"/>
      <c r="K45" s="262"/>
    </row>
  </sheetData>
  <sheetProtection/>
  <mergeCells count="11">
    <mergeCell ref="C6:E6"/>
    <mergeCell ref="F6:H6"/>
    <mergeCell ref="I6:I7"/>
    <mergeCell ref="A20:B20"/>
    <mergeCell ref="A22:I22"/>
    <mergeCell ref="A1:C1"/>
    <mergeCell ref="A2:C2"/>
    <mergeCell ref="A3:I3"/>
    <mergeCell ref="A4:I4"/>
    <mergeCell ref="A6:A7"/>
    <mergeCell ref="B6:B7"/>
  </mergeCells>
  <printOptions/>
  <pageMargins left="1.2" right="0.7" top="0" bottom="0.5" header="0.05" footer="0"/>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15"/>
    <pageSetUpPr fitToPage="1"/>
  </sheetPr>
  <dimension ref="A1:U50"/>
  <sheetViews>
    <sheetView zoomScale="75" zoomScaleNormal="75" zoomScalePageLayoutView="0" workbookViewId="0" topLeftCell="A25">
      <selection activeCell="I34" sqref="I34:N34"/>
    </sheetView>
  </sheetViews>
  <sheetFormatPr defaultColWidth="9.140625" defaultRowHeight="12.75"/>
  <cols>
    <col min="1" max="1" width="9.140625" style="47" customWidth="1"/>
    <col min="2" max="2" width="1.1484375" style="47" customWidth="1"/>
    <col min="3" max="3" width="15.8515625" style="47" customWidth="1"/>
    <col min="4" max="4" width="19.140625" style="47" customWidth="1"/>
    <col min="5" max="5" width="11.421875" style="47" customWidth="1"/>
    <col min="6" max="6" width="28.28125" style="47" customWidth="1"/>
    <col min="7" max="7" width="1.57421875" style="47" hidden="1" customWidth="1"/>
    <col min="8" max="8" width="3.7109375" style="47" customWidth="1"/>
    <col min="9" max="9" width="11.8515625" style="47" customWidth="1"/>
    <col min="10" max="10" width="23.57421875" style="47" customWidth="1"/>
    <col min="11" max="11" width="3.421875" style="47" customWidth="1"/>
    <col min="12" max="12" width="28.8515625" style="47" customWidth="1"/>
    <col min="13" max="13" width="7.140625" style="47" customWidth="1"/>
    <col min="14" max="14" width="2.7109375" style="47" customWidth="1"/>
    <col min="15" max="16384" width="9.140625" style="47" customWidth="1"/>
  </cols>
  <sheetData>
    <row r="1" spans="1:14" ht="18">
      <c r="A1" s="46" t="s">
        <v>31</v>
      </c>
      <c r="D1" s="320" t="s">
        <v>2</v>
      </c>
      <c r="E1" s="320"/>
      <c r="F1" s="320"/>
      <c r="G1" s="320"/>
      <c r="H1" s="320"/>
      <c r="I1" s="320"/>
      <c r="J1" s="320"/>
      <c r="K1" s="320"/>
      <c r="L1" s="320"/>
      <c r="M1" s="320"/>
      <c r="N1" s="320"/>
    </row>
    <row r="2" spans="3:14" ht="18">
      <c r="C2" s="320" t="s">
        <v>32</v>
      </c>
      <c r="D2" s="320"/>
      <c r="E2" s="320"/>
      <c r="F2" s="320"/>
      <c r="G2" s="320"/>
      <c r="H2" s="320"/>
      <c r="I2" s="320"/>
      <c r="J2" s="320"/>
      <c r="K2" s="320"/>
      <c r="L2" s="320"/>
      <c r="M2" s="320"/>
      <c r="N2" s="320"/>
    </row>
    <row r="3" spans="3:15" ht="20.25">
      <c r="C3" s="321" t="s">
        <v>33</v>
      </c>
      <c r="D3" s="321"/>
      <c r="E3" s="321"/>
      <c r="F3" s="321"/>
      <c r="G3" s="321"/>
      <c r="H3" s="321"/>
      <c r="I3" s="321"/>
      <c r="J3" s="321"/>
      <c r="K3" s="321"/>
      <c r="L3" s="321"/>
      <c r="M3" s="321"/>
      <c r="N3" s="321"/>
      <c r="O3" s="48"/>
    </row>
    <row r="4" spans="3:14" ht="33.75">
      <c r="C4" s="324" t="s">
        <v>34</v>
      </c>
      <c r="D4" s="324"/>
      <c r="E4" s="324"/>
      <c r="F4" s="324"/>
      <c r="G4" s="324"/>
      <c r="H4" s="324"/>
      <c r="I4" s="324"/>
      <c r="J4" s="324"/>
      <c r="K4" s="324"/>
      <c r="L4" s="324"/>
      <c r="M4" s="324"/>
      <c r="N4" s="324"/>
    </row>
    <row r="5" spans="1:14" ht="34.5" customHeight="1">
      <c r="A5" s="323"/>
      <c r="B5" s="323"/>
      <c r="C5" s="323"/>
      <c r="D5" s="323"/>
      <c r="E5" s="323"/>
      <c r="F5" s="323"/>
      <c r="G5" s="323"/>
      <c r="H5" s="323"/>
      <c r="I5" s="323"/>
      <c r="J5" s="323"/>
      <c r="K5" s="323"/>
      <c r="L5" s="323"/>
      <c r="M5" s="323"/>
      <c r="N5" s="323"/>
    </row>
    <row r="6" spans="3:12" ht="26.25">
      <c r="C6" s="50"/>
      <c r="D6" s="50"/>
      <c r="E6" s="50"/>
      <c r="F6" s="325" t="s">
        <v>51</v>
      </c>
      <c r="G6" s="325"/>
      <c r="H6" s="325"/>
      <c r="I6" s="325"/>
      <c r="J6" s="348" t="s">
        <v>262</v>
      </c>
      <c r="K6" s="348"/>
      <c r="L6" s="348"/>
    </row>
    <row r="7" spans="2:14" ht="23.25" customHeight="1">
      <c r="B7" s="50"/>
      <c r="C7" s="50"/>
      <c r="D7" s="50"/>
      <c r="E7" s="50"/>
      <c r="F7" s="50"/>
      <c r="G7" s="50"/>
      <c r="H7" s="50"/>
      <c r="I7" s="50"/>
      <c r="J7" s="50"/>
      <c r="K7" s="50"/>
      <c r="L7" s="50"/>
      <c r="M7" s="51"/>
      <c r="N7" s="52"/>
    </row>
    <row r="8" spans="1:14" ht="20.25">
      <c r="A8" s="53"/>
      <c r="B8" s="53"/>
      <c r="C8" s="53"/>
      <c r="D8" s="53"/>
      <c r="E8" s="53"/>
      <c r="F8" s="53"/>
      <c r="G8" s="53"/>
      <c r="H8" s="53"/>
      <c r="I8" s="53"/>
      <c r="J8" s="54" t="s">
        <v>35</v>
      </c>
      <c r="K8" s="349">
        <v>44166</v>
      </c>
      <c r="L8" s="349"/>
      <c r="M8" s="349"/>
      <c r="N8" s="53"/>
    </row>
    <row r="9" spans="1:14" ht="30.75" customHeight="1">
      <c r="A9" s="326" t="s">
        <v>45</v>
      </c>
      <c r="B9" s="326"/>
      <c r="C9" s="326"/>
      <c r="D9" s="327" t="s">
        <v>208</v>
      </c>
      <c r="E9" s="327"/>
      <c r="F9" s="327"/>
      <c r="G9" s="53"/>
      <c r="H9" s="53"/>
      <c r="I9" s="53"/>
      <c r="J9" s="53"/>
      <c r="K9" s="53"/>
      <c r="L9" s="53"/>
      <c r="M9" s="53"/>
      <c r="N9" s="53"/>
    </row>
    <row r="10" spans="1:14" ht="34.5" customHeight="1">
      <c r="A10" s="55" t="s">
        <v>46</v>
      </c>
      <c r="B10" s="53"/>
      <c r="C10" s="53"/>
      <c r="D10" s="322"/>
      <c r="E10" s="322"/>
      <c r="F10" s="322"/>
      <c r="G10" s="322"/>
      <c r="H10" s="56" t="s">
        <v>9</v>
      </c>
      <c r="I10" s="329" t="s">
        <v>48</v>
      </c>
      <c r="J10" s="329"/>
      <c r="K10" s="57"/>
      <c r="L10" s="244" t="s">
        <v>263</v>
      </c>
      <c r="M10" s="57" t="s">
        <v>127</v>
      </c>
      <c r="N10" s="53"/>
    </row>
    <row r="11" spans="1:14" ht="37.5" customHeight="1">
      <c r="A11" s="326" t="s">
        <v>169</v>
      </c>
      <c r="B11" s="331"/>
      <c r="C11" s="331"/>
      <c r="D11" s="330"/>
      <c r="E11" s="330"/>
      <c r="F11" s="330"/>
      <c r="G11" s="330"/>
      <c r="H11" s="329" t="s">
        <v>49</v>
      </c>
      <c r="I11" s="329"/>
      <c r="J11" s="329"/>
      <c r="K11" s="328" t="s">
        <v>264</v>
      </c>
      <c r="L11" s="328"/>
      <c r="M11" s="328"/>
      <c r="N11" s="53"/>
    </row>
    <row r="12" spans="1:14" ht="37.5" customHeight="1" thickBot="1">
      <c r="A12" s="55" t="s">
        <v>47</v>
      </c>
      <c r="B12" s="53"/>
      <c r="C12" s="53"/>
      <c r="D12" s="333" t="s">
        <v>129</v>
      </c>
      <c r="E12" s="333"/>
      <c r="F12" s="333"/>
      <c r="G12" s="333"/>
      <c r="H12" s="333"/>
      <c r="I12" s="333"/>
      <c r="J12" s="331"/>
      <c r="K12" s="331"/>
      <c r="L12" s="331"/>
      <c r="M12" s="331"/>
      <c r="N12" s="58"/>
    </row>
    <row r="13" spans="1:14" ht="30" customHeight="1" thickTop="1">
      <c r="A13" s="343" t="s">
        <v>36</v>
      </c>
      <c r="B13" s="343"/>
      <c r="C13" s="343"/>
      <c r="D13" s="343"/>
      <c r="I13" s="59" t="s">
        <v>266</v>
      </c>
      <c r="J13" s="60"/>
      <c r="K13" s="60"/>
      <c r="L13" s="61"/>
      <c r="M13" s="62"/>
      <c r="N13" s="63"/>
    </row>
    <row r="14" spans="9:14" ht="12.75">
      <c r="I14" s="350" t="s">
        <v>125</v>
      </c>
      <c r="J14" s="351"/>
      <c r="K14" s="351"/>
      <c r="L14" s="351"/>
      <c r="M14" s="352"/>
      <c r="N14" s="65"/>
    </row>
    <row r="15" spans="1:14" ht="36.75" customHeight="1">
      <c r="A15" s="318" t="s">
        <v>146</v>
      </c>
      <c r="B15" s="318"/>
      <c r="C15" s="318"/>
      <c r="D15" s="342"/>
      <c r="E15" s="340">
        <f>'MNTHLY PROG RPT1'!D49</f>
        <v>1904000</v>
      </c>
      <c r="F15" s="340"/>
      <c r="I15" s="67" t="s">
        <v>124</v>
      </c>
      <c r="J15" s="65"/>
      <c r="K15" s="305" t="s">
        <v>216</v>
      </c>
      <c r="L15" s="305"/>
      <c r="M15" s="68"/>
      <c r="N15" s="65"/>
    </row>
    <row r="16" spans="1:14" ht="36.75" customHeight="1">
      <c r="A16" s="318"/>
      <c r="B16" s="318"/>
      <c r="C16" s="318"/>
      <c r="D16" s="318"/>
      <c r="E16" s="341"/>
      <c r="F16" s="341"/>
      <c r="I16" s="350" t="s">
        <v>217</v>
      </c>
      <c r="J16" s="351"/>
      <c r="K16" s="351"/>
      <c r="L16" s="351"/>
      <c r="M16" s="68"/>
      <c r="N16" s="65"/>
    </row>
    <row r="17" spans="1:14" ht="36.75" customHeight="1">
      <c r="A17" s="323"/>
      <c r="B17" s="323"/>
      <c r="C17" s="323"/>
      <c r="D17" s="323"/>
      <c r="E17" s="323"/>
      <c r="F17" s="323"/>
      <c r="I17" s="69" t="s">
        <v>123</v>
      </c>
      <c r="J17" s="77"/>
      <c r="K17" s="77"/>
      <c r="L17" s="77" t="s">
        <v>219</v>
      </c>
      <c r="M17" s="237"/>
      <c r="N17" s="65"/>
    </row>
    <row r="18" spans="1:14" ht="36.75" customHeight="1">
      <c r="A18" s="323"/>
      <c r="B18" s="323"/>
      <c r="C18" s="323"/>
      <c r="D18" s="323"/>
      <c r="E18" s="323"/>
      <c r="F18" s="323"/>
      <c r="I18" s="334" t="s">
        <v>225</v>
      </c>
      <c r="J18" s="335"/>
      <c r="K18" s="335"/>
      <c r="L18" s="335"/>
      <c r="M18" s="68"/>
      <c r="N18" s="65"/>
    </row>
    <row r="19" spans="1:14" ht="24.75" customHeight="1">
      <c r="A19" s="71" t="s">
        <v>37</v>
      </c>
      <c r="B19" s="49"/>
      <c r="C19" s="49"/>
      <c r="D19" s="49"/>
      <c r="I19" s="336" t="s">
        <v>218</v>
      </c>
      <c r="J19" s="337"/>
      <c r="K19" s="238"/>
      <c r="L19" s="338" t="s">
        <v>9</v>
      </c>
      <c r="M19" s="339"/>
      <c r="N19" s="72"/>
    </row>
    <row r="20" spans="1:14" ht="36.75" customHeight="1" thickBot="1">
      <c r="A20" s="314" t="s">
        <v>50</v>
      </c>
      <c r="B20" s="314"/>
      <c r="C20" s="317">
        <f>'CHANGE ORDERS'!$D$68</f>
        <v>122832</v>
      </c>
      <c r="D20" s="317"/>
      <c r="E20" s="73"/>
      <c r="F20" s="73"/>
      <c r="I20" s="239" t="s">
        <v>226</v>
      </c>
      <c r="J20" s="240"/>
      <c r="K20" s="240"/>
      <c r="L20" s="241"/>
      <c r="M20" s="242"/>
      <c r="N20" s="65"/>
    </row>
    <row r="21" spans="1:14" ht="34.5" customHeight="1" thickTop="1">
      <c r="A21" s="314" t="s">
        <v>38</v>
      </c>
      <c r="B21" s="314"/>
      <c r="C21" s="314"/>
      <c r="D21" s="314"/>
      <c r="E21" s="317">
        <f>E15+C20</f>
        <v>2026832</v>
      </c>
      <c r="F21" s="317"/>
      <c r="N21" s="74"/>
    </row>
    <row r="22" ht="18">
      <c r="N22" s="74"/>
    </row>
    <row r="23" spans="1:14" ht="34.5" customHeight="1">
      <c r="A23" s="71" t="s">
        <v>39</v>
      </c>
      <c r="F23" s="75" t="s">
        <v>144</v>
      </c>
      <c r="I23" s="74"/>
      <c r="J23" s="75" t="s">
        <v>145</v>
      </c>
      <c r="K23" s="76"/>
      <c r="L23" s="75" t="s">
        <v>50</v>
      </c>
      <c r="M23" s="76"/>
      <c r="N23" s="65"/>
    </row>
    <row r="24" spans="1:14" ht="34.5" customHeight="1">
      <c r="A24" s="318" t="s">
        <v>40</v>
      </c>
      <c r="B24" s="318"/>
      <c r="C24" s="318"/>
      <c r="D24" s="318"/>
      <c r="E24" s="150">
        <f>'MNTHLY PROG RPT1'!$I$49</f>
        <v>0.16792594537815125</v>
      </c>
      <c r="F24" s="317">
        <f>'MNTHLY PROG RPT1'!$G$49</f>
        <v>319731</v>
      </c>
      <c r="G24" s="317"/>
      <c r="I24" s="151">
        <f>'CHANGE ORDERS'!$I$68</f>
        <v>1</v>
      </c>
      <c r="J24" s="152">
        <f>'CHANGE ORDERS'!$G$68</f>
        <v>122832</v>
      </c>
      <c r="K24" s="77"/>
      <c r="L24" s="78">
        <f aca="true" t="shared" si="0" ref="L24:L29">F24+J24</f>
        <v>442563</v>
      </c>
      <c r="M24" s="74"/>
      <c r="N24" s="63"/>
    </row>
    <row r="25" spans="1:14" ht="34.5" customHeight="1">
      <c r="A25" s="318"/>
      <c r="B25" s="318"/>
      <c r="C25" s="318"/>
      <c r="D25" s="318"/>
      <c r="E25" s="129"/>
      <c r="F25" s="145"/>
      <c r="G25" s="80"/>
      <c r="I25" s="130"/>
      <c r="J25" s="146"/>
      <c r="K25" s="74"/>
      <c r="L25" s="147"/>
      <c r="M25" s="77"/>
      <c r="N25" s="63"/>
    </row>
    <row r="26" spans="1:14" ht="34.5" customHeight="1">
      <c r="A26" s="332" t="s">
        <v>256</v>
      </c>
      <c r="B26" s="332"/>
      <c r="C26" s="332"/>
      <c r="D26" s="332"/>
      <c r="E26" s="332"/>
      <c r="F26" s="230">
        <f>'BASIC CONTRACT - RETAINAGE'!I45</f>
        <v>15986</v>
      </c>
      <c r="G26" s="80"/>
      <c r="I26" s="64"/>
      <c r="J26" s="231">
        <f>'CHANGE ORDER - RETAINAGE'!I45</f>
        <v>6141</v>
      </c>
      <c r="K26" s="64"/>
      <c r="L26" s="148">
        <f t="shared" si="0"/>
        <v>22127</v>
      </c>
      <c r="M26" s="64"/>
      <c r="N26" s="65"/>
    </row>
    <row r="27" spans="1:14" ht="34.5" customHeight="1">
      <c r="A27" s="318" t="s">
        <v>41</v>
      </c>
      <c r="B27" s="318"/>
      <c r="C27" s="318"/>
      <c r="D27" s="318"/>
      <c r="E27" s="66"/>
      <c r="F27" s="79">
        <f>F24-F25-F26</f>
        <v>303745</v>
      </c>
      <c r="G27" s="80"/>
      <c r="I27" s="70"/>
      <c r="J27" s="153">
        <f>J24-J25-J26</f>
        <v>116691</v>
      </c>
      <c r="K27" s="77"/>
      <c r="L27" s="81">
        <f t="shared" si="0"/>
        <v>420436</v>
      </c>
      <c r="M27" s="77"/>
      <c r="N27" s="65"/>
    </row>
    <row r="28" spans="1:14" ht="34.5" customHeight="1" thickBot="1">
      <c r="A28" s="318" t="s">
        <v>42</v>
      </c>
      <c r="B28" s="318"/>
      <c r="C28" s="318"/>
      <c r="D28" s="318"/>
      <c r="E28" s="66"/>
      <c r="F28" s="92">
        <v>250000</v>
      </c>
      <c r="G28" s="80"/>
      <c r="I28" s="64"/>
      <c r="J28" s="154">
        <v>100000</v>
      </c>
      <c r="K28" s="64"/>
      <c r="L28" s="82">
        <f t="shared" si="0"/>
        <v>350000</v>
      </c>
      <c r="M28" s="77"/>
      <c r="N28" s="65"/>
    </row>
    <row r="29" spans="1:14" ht="34.5" customHeight="1" thickBot="1" thickTop="1">
      <c r="A29" s="318" t="s">
        <v>43</v>
      </c>
      <c r="B29" s="318"/>
      <c r="C29" s="318"/>
      <c r="D29" s="318"/>
      <c r="F29" s="79">
        <f>F27-F28</f>
        <v>53745</v>
      </c>
      <c r="G29" s="80"/>
      <c r="I29" s="64"/>
      <c r="J29" s="153">
        <f>J27-J28</f>
        <v>16691</v>
      </c>
      <c r="K29" s="64"/>
      <c r="L29" s="83">
        <f t="shared" si="0"/>
        <v>70436</v>
      </c>
      <c r="M29" s="64"/>
      <c r="N29" s="65"/>
    </row>
    <row r="30" spans="1:14" ht="34.5" customHeight="1" thickTop="1">
      <c r="A30" s="308" t="s">
        <v>213</v>
      </c>
      <c r="B30" s="308"/>
      <c r="C30" s="308"/>
      <c r="D30" s="308"/>
      <c r="E30" s="247">
        <v>18</v>
      </c>
      <c r="I30" s="70"/>
      <c r="J30" s="70"/>
      <c r="K30" s="65"/>
      <c r="L30" s="65"/>
      <c r="M30" s="65"/>
      <c r="N30" s="65"/>
    </row>
    <row r="31" spans="1:14" ht="30" customHeight="1">
      <c r="A31" s="319" t="s">
        <v>220</v>
      </c>
      <c r="B31" s="319"/>
      <c r="C31" s="319"/>
      <c r="D31" s="319"/>
      <c r="E31" s="344" t="s">
        <v>227</v>
      </c>
      <c r="F31" s="345"/>
      <c r="G31" s="84"/>
      <c r="H31" s="84"/>
      <c r="I31" s="304" t="s">
        <v>267</v>
      </c>
      <c r="J31" s="304"/>
      <c r="K31" s="304"/>
      <c r="L31" s="304"/>
      <c r="M31" s="304"/>
      <c r="N31" s="304"/>
    </row>
    <row r="32" spans="1:21" ht="51" customHeight="1">
      <c r="A32" s="319"/>
      <c r="B32" s="319"/>
      <c r="C32" s="319"/>
      <c r="D32" s="319"/>
      <c r="E32" s="346"/>
      <c r="F32" s="347"/>
      <c r="I32" s="304"/>
      <c r="J32" s="304"/>
      <c r="K32" s="304"/>
      <c r="L32" s="304"/>
      <c r="M32" s="304"/>
      <c r="N32" s="304"/>
      <c r="P32" s="243"/>
      <c r="Q32" s="243"/>
      <c r="R32" s="243"/>
      <c r="S32" s="243"/>
      <c r="T32" s="243"/>
      <c r="U32" s="243"/>
    </row>
    <row r="33" spans="1:21" ht="12.75" customHeight="1">
      <c r="A33" s="85" t="s">
        <v>268</v>
      </c>
      <c r="I33" s="304"/>
      <c r="J33" s="304"/>
      <c r="K33" s="304"/>
      <c r="L33" s="304"/>
      <c r="M33" s="304"/>
      <c r="N33" s="304"/>
      <c r="P33" s="243"/>
      <c r="Q33" s="243"/>
      <c r="R33" s="243"/>
      <c r="S33" s="243"/>
      <c r="T33" s="243"/>
      <c r="U33" s="243"/>
    </row>
    <row r="34" spans="1:21" ht="60" customHeight="1">
      <c r="A34" s="85"/>
      <c r="I34" s="304" t="s">
        <v>269</v>
      </c>
      <c r="J34" s="304"/>
      <c r="K34" s="304"/>
      <c r="L34" s="304"/>
      <c r="M34" s="304"/>
      <c r="N34" s="304"/>
      <c r="P34" s="243"/>
      <c r="Q34" s="243"/>
      <c r="R34" s="243"/>
      <c r="S34" s="243"/>
      <c r="T34" s="243"/>
      <c r="U34" s="243"/>
    </row>
    <row r="35" spans="1:21" ht="19.5" customHeight="1">
      <c r="A35" s="305"/>
      <c r="B35" s="305"/>
      <c r="C35" s="305"/>
      <c r="D35" s="305"/>
      <c r="E35" s="305"/>
      <c r="F35" s="305"/>
      <c r="G35" s="305"/>
      <c r="H35" s="48"/>
      <c r="I35" s="246"/>
      <c r="J35" s="246"/>
      <c r="K35" s="246"/>
      <c r="L35" s="246"/>
      <c r="M35" s="246"/>
      <c r="P35" s="243"/>
      <c r="Q35" s="243"/>
      <c r="R35" s="243"/>
      <c r="S35" s="243"/>
      <c r="T35" s="243"/>
      <c r="U35" s="243"/>
    </row>
    <row r="36" spans="1:21" ht="29.25" customHeight="1">
      <c r="A36" s="305"/>
      <c r="B36" s="305"/>
      <c r="C36" s="305"/>
      <c r="D36" s="305"/>
      <c r="E36" s="305"/>
      <c r="F36" s="305"/>
      <c r="G36" s="305"/>
      <c r="H36" s="48"/>
      <c r="P36" s="243"/>
      <c r="Q36" s="243"/>
      <c r="R36" s="243"/>
      <c r="S36" s="243"/>
      <c r="T36" s="243"/>
      <c r="U36" s="243"/>
    </row>
    <row r="37" spans="1:21" ht="14.25" customHeight="1">
      <c r="A37" s="306"/>
      <c r="B37" s="306"/>
      <c r="C37" s="306"/>
      <c r="D37" s="306"/>
      <c r="E37" s="306"/>
      <c r="F37" s="306"/>
      <c r="G37" s="306"/>
      <c r="H37" s="48"/>
      <c r="I37" s="309"/>
      <c r="J37" s="309"/>
      <c r="K37" s="309"/>
      <c r="L37" s="309"/>
      <c r="M37" s="309"/>
      <c r="N37" s="309"/>
      <c r="P37" s="243"/>
      <c r="Q37" s="243"/>
      <c r="R37" s="243"/>
      <c r="S37" s="243"/>
      <c r="T37" s="243"/>
      <c r="U37" s="243"/>
    </row>
    <row r="38" spans="1:21" ht="12.75" customHeight="1">
      <c r="A38" s="85" t="s">
        <v>44</v>
      </c>
      <c r="B38" s="85"/>
      <c r="C38" s="85"/>
      <c r="D38" s="87" t="s">
        <v>147</v>
      </c>
      <c r="E38" s="88"/>
      <c r="F38" s="89" t="s">
        <v>35</v>
      </c>
      <c r="G38" s="90"/>
      <c r="H38" s="91"/>
      <c r="I38" s="309"/>
      <c r="J38" s="309"/>
      <c r="K38" s="309"/>
      <c r="L38" s="309"/>
      <c r="M38" s="309"/>
      <c r="N38" s="309"/>
      <c r="P38" s="243"/>
      <c r="Q38" s="243"/>
      <c r="R38" s="243"/>
      <c r="S38" s="243"/>
      <c r="T38" s="243"/>
      <c r="U38" s="243"/>
    </row>
    <row r="39" spans="1:21" ht="19.5" customHeight="1">
      <c r="A39" s="305"/>
      <c r="B39" s="305"/>
      <c r="C39" s="305"/>
      <c r="D39" s="305"/>
      <c r="E39" s="305"/>
      <c r="F39" s="305"/>
      <c r="G39" s="305"/>
      <c r="H39" s="48"/>
      <c r="I39" s="310"/>
      <c r="J39" s="310"/>
      <c r="K39" s="310"/>
      <c r="L39" s="310"/>
      <c r="M39" s="310"/>
      <c r="N39" s="310"/>
      <c r="P39" s="243"/>
      <c r="Q39" s="243"/>
      <c r="R39" s="243"/>
      <c r="S39" s="243"/>
      <c r="T39" s="243"/>
      <c r="U39" s="243"/>
    </row>
    <row r="40" spans="1:11" ht="19.5" customHeight="1">
      <c r="A40" s="305"/>
      <c r="B40" s="305"/>
      <c r="C40" s="305"/>
      <c r="D40" s="305"/>
      <c r="E40" s="305"/>
      <c r="F40" s="305"/>
      <c r="G40" s="305"/>
      <c r="H40" s="48"/>
      <c r="I40" s="312" t="s">
        <v>54</v>
      </c>
      <c r="J40" s="312"/>
      <c r="K40" s="312"/>
    </row>
    <row r="41" spans="1:14" ht="14.25" customHeight="1">
      <c r="A41" s="306"/>
      <c r="B41" s="306"/>
      <c r="C41" s="306"/>
      <c r="D41" s="306"/>
      <c r="E41" s="306"/>
      <c r="F41" s="306"/>
      <c r="G41" s="306"/>
      <c r="H41" s="48"/>
      <c r="I41" s="48" t="s">
        <v>9</v>
      </c>
      <c r="J41" s="48"/>
      <c r="K41" s="48"/>
      <c r="L41" s="48"/>
      <c r="M41" s="48"/>
      <c r="N41" s="48"/>
    </row>
    <row r="42" spans="1:14" ht="12.75">
      <c r="A42" s="85" t="s">
        <v>52</v>
      </c>
      <c r="B42" s="85"/>
      <c r="C42" s="85"/>
      <c r="D42" s="87" t="s">
        <v>148</v>
      </c>
      <c r="E42" s="88"/>
      <c r="F42" s="89" t="s">
        <v>35</v>
      </c>
      <c r="G42" s="88"/>
      <c r="H42" s="91"/>
      <c r="I42" s="315"/>
      <c r="J42" s="315"/>
      <c r="K42" s="315"/>
      <c r="L42" s="315"/>
      <c r="M42" s="315"/>
      <c r="N42" s="315"/>
    </row>
    <row r="43" spans="1:14" ht="19.5" customHeight="1">
      <c r="A43" s="305" t="s">
        <v>9</v>
      </c>
      <c r="B43" s="305"/>
      <c r="C43" s="305"/>
      <c r="D43" s="305"/>
      <c r="E43" s="305"/>
      <c r="F43" s="305"/>
      <c r="G43" s="305"/>
      <c r="H43" s="48"/>
      <c r="I43" s="315"/>
      <c r="J43" s="315"/>
      <c r="K43" s="315"/>
      <c r="L43" s="315"/>
      <c r="M43" s="315"/>
      <c r="N43" s="315"/>
    </row>
    <row r="44" spans="1:14" ht="19.5" customHeight="1">
      <c r="A44" s="305"/>
      <c r="B44" s="305"/>
      <c r="C44" s="305"/>
      <c r="D44" s="305"/>
      <c r="E44" s="305"/>
      <c r="F44" s="305"/>
      <c r="G44" s="305"/>
      <c r="H44" s="48"/>
      <c r="I44" s="315"/>
      <c r="J44" s="315"/>
      <c r="K44" s="315"/>
      <c r="L44" s="315"/>
      <c r="M44" s="315"/>
      <c r="N44" s="315"/>
    </row>
    <row r="45" spans="1:14" ht="12.75" customHeight="1">
      <c r="A45" s="306"/>
      <c r="B45" s="306"/>
      <c r="C45" s="306"/>
      <c r="D45" s="306"/>
      <c r="E45" s="306"/>
      <c r="F45" s="306"/>
      <c r="G45" s="306"/>
      <c r="H45" s="48"/>
      <c r="I45" s="316"/>
      <c r="J45" s="316"/>
      <c r="K45" s="316"/>
      <c r="L45" s="316"/>
      <c r="M45" s="316"/>
      <c r="N45" s="316"/>
    </row>
    <row r="46" spans="1:14" ht="12.75">
      <c r="A46" s="311" t="s">
        <v>53</v>
      </c>
      <c r="B46" s="311"/>
      <c r="C46" s="311"/>
      <c r="D46" s="87" t="s">
        <v>149</v>
      </c>
      <c r="E46" s="88"/>
      <c r="F46" s="89" t="s">
        <v>35</v>
      </c>
      <c r="G46" s="90"/>
      <c r="H46" s="91"/>
      <c r="I46" s="312" t="s">
        <v>126</v>
      </c>
      <c r="J46" s="312"/>
      <c r="K46" s="312"/>
      <c r="L46" s="48"/>
      <c r="M46" s="313" t="s">
        <v>29</v>
      </c>
      <c r="N46" s="313"/>
    </row>
    <row r="47" spans="1:14" ht="27.75" customHeight="1">
      <c r="A47" s="307" t="s">
        <v>215</v>
      </c>
      <c r="B47" s="307"/>
      <c r="C47" s="307"/>
      <c r="D47" s="307"/>
      <c r="E47" s="307"/>
      <c r="F47" s="307"/>
      <c r="G47" s="77"/>
      <c r="H47" s="48"/>
      <c r="I47" s="305"/>
      <c r="J47" s="305"/>
      <c r="K47" s="305"/>
      <c r="L47" s="305"/>
      <c r="M47" s="305"/>
      <c r="N47" s="305"/>
    </row>
    <row r="48" spans="1:14" ht="19.5" customHeight="1">
      <c r="A48" s="305"/>
      <c r="B48" s="305"/>
      <c r="C48" s="305"/>
      <c r="D48" s="305"/>
      <c r="E48" s="305"/>
      <c r="F48" s="305"/>
      <c r="G48" s="77"/>
      <c r="H48" s="48"/>
      <c r="I48" s="305"/>
      <c r="J48" s="305"/>
      <c r="K48" s="305"/>
      <c r="L48" s="305"/>
      <c r="M48" s="305"/>
      <c r="N48" s="305"/>
    </row>
    <row r="49" spans="1:14" ht="28.5" customHeight="1">
      <c r="A49" s="306"/>
      <c r="B49" s="306"/>
      <c r="C49" s="306"/>
      <c r="D49" s="306"/>
      <c r="E49" s="306"/>
      <c r="F49" s="306"/>
      <c r="G49" s="235"/>
      <c r="H49" s="48"/>
      <c r="I49" s="305"/>
      <c r="J49" s="305"/>
      <c r="K49" s="305"/>
      <c r="L49" s="305"/>
      <c r="M49" s="305"/>
      <c r="N49" s="305"/>
    </row>
    <row r="50" spans="4:8" ht="12.75">
      <c r="D50" s="87" t="s">
        <v>150</v>
      </c>
      <c r="E50" s="88"/>
      <c r="F50" s="89" t="s">
        <v>35</v>
      </c>
      <c r="G50" s="88"/>
      <c r="H50" s="91"/>
    </row>
  </sheetData>
  <sheetProtection/>
  <mergeCells count="58">
    <mergeCell ref="A13:D13"/>
    <mergeCell ref="C20:D20"/>
    <mergeCell ref="E31:F31"/>
    <mergeCell ref="E32:F32"/>
    <mergeCell ref="J6:L6"/>
    <mergeCell ref="K8:M8"/>
    <mergeCell ref="I14:M14"/>
    <mergeCell ref="I16:L16"/>
    <mergeCell ref="I10:J10"/>
    <mergeCell ref="A16:D16"/>
    <mergeCell ref="I18:L18"/>
    <mergeCell ref="I19:J19"/>
    <mergeCell ref="L19:M19"/>
    <mergeCell ref="E15:F15"/>
    <mergeCell ref="E16:F16"/>
    <mergeCell ref="A15:D15"/>
    <mergeCell ref="K15:L15"/>
    <mergeCell ref="A17:F18"/>
    <mergeCell ref="K11:M11"/>
    <mergeCell ref="H11:J11"/>
    <mergeCell ref="D11:G11"/>
    <mergeCell ref="A11:C11"/>
    <mergeCell ref="A26:E26"/>
    <mergeCell ref="A21:D21"/>
    <mergeCell ref="A24:D24"/>
    <mergeCell ref="E21:F21"/>
    <mergeCell ref="A25:D25"/>
    <mergeCell ref="D12:M12"/>
    <mergeCell ref="A31:D32"/>
    <mergeCell ref="D1:N1"/>
    <mergeCell ref="C2:N2"/>
    <mergeCell ref="C3:N3"/>
    <mergeCell ref="D10:G10"/>
    <mergeCell ref="A5:N5"/>
    <mergeCell ref="C4:N4"/>
    <mergeCell ref="F6:I6"/>
    <mergeCell ref="A9:C9"/>
    <mergeCell ref="D9:F9"/>
    <mergeCell ref="I46:K46"/>
    <mergeCell ref="A20:B20"/>
    <mergeCell ref="A35:G37"/>
    <mergeCell ref="I42:N45"/>
    <mergeCell ref="F24:G24"/>
    <mergeCell ref="A43:G45"/>
    <mergeCell ref="A39:G41"/>
    <mergeCell ref="A27:D27"/>
    <mergeCell ref="A28:D28"/>
    <mergeCell ref="A29:D29"/>
    <mergeCell ref="I34:N34"/>
    <mergeCell ref="A48:F49"/>
    <mergeCell ref="A47:F47"/>
    <mergeCell ref="A30:D30"/>
    <mergeCell ref="I37:N39"/>
    <mergeCell ref="I47:N49"/>
    <mergeCell ref="I31:N33"/>
    <mergeCell ref="A46:C46"/>
    <mergeCell ref="I40:K40"/>
    <mergeCell ref="M46:N46"/>
  </mergeCells>
  <printOptions/>
  <pageMargins left="0.5" right="0.5" top="0.5" bottom="0.5" header="0" footer="0"/>
  <pageSetup fitToHeight="1" fitToWidth="1" horizontalDpi="600" verticalDpi="600" orientation="portrait" scale="54" r:id="rId3"/>
  <legacyDrawing r:id="rId2"/>
</worksheet>
</file>

<file path=xl/worksheets/sheet3.xml><?xml version="1.0" encoding="utf-8"?>
<worksheet xmlns="http://schemas.openxmlformats.org/spreadsheetml/2006/main" xmlns:r="http://schemas.openxmlformats.org/officeDocument/2006/relationships">
  <sheetPr>
    <tabColor indexed="43"/>
    <pageSetUpPr fitToPage="1"/>
  </sheetPr>
  <dimension ref="A1:P58"/>
  <sheetViews>
    <sheetView zoomScalePageLayoutView="0" workbookViewId="0" topLeftCell="A1">
      <pane ySplit="7" topLeftCell="A17" activePane="bottomLeft" state="frozen"/>
      <selection pane="topLeft" activeCell="A1" sqref="A1"/>
      <selection pane="bottomLeft" activeCell="A1" sqref="A1"/>
    </sheetView>
  </sheetViews>
  <sheetFormatPr defaultColWidth="9.140625" defaultRowHeight="12.75"/>
  <cols>
    <col min="1" max="1" width="4.140625" style="47" customWidth="1"/>
    <col min="2" max="2" width="23.140625" style="47" customWidth="1"/>
    <col min="3" max="3" width="11.00390625" style="47" customWidth="1"/>
    <col min="4" max="4" width="15.7109375" style="120" customWidth="1"/>
    <col min="5" max="5" width="18.00390625" style="120" customWidth="1"/>
    <col min="6" max="6" width="14.8515625" style="120" customWidth="1"/>
    <col min="7" max="8" width="6.57421875" style="120" customWidth="1"/>
    <col min="9" max="12" width="9.140625" style="47" customWidth="1"/>
    <col min="13" max="13" width="3.28125" style="47" customWidth="1"/>
    <col min="14" max="14" width="3.421875" style="47" customWidth="1"/>
    <col min="15" max="15" width="3.57421875" style="47" customWidth="1"/>
    <col min="16" max="16384" width="9.140625" style="47" customWidth="1"/>
  </cols>
  <sheetData>
    <row r="1" spans="1:9" ht="15">
      <c r="A1" s="93" t="s">
        <v>55</v>
      </c>
      <c r="B1" s="94"/>
      <c r="C1" s="94"/>
      <c r="D1" s="95"/>
      <c r="E1" s="96"/>
      <c r="F1" s="97" t="s">
        <v>63</v>
      </c>
      <c r="G1" s="98">
        <v>1</v>
      </c>
      <c r="H1" s="98" t="s">
        <v>57</v>
      </c>
      <c r="I1" s="121"/>
    </row>
    <row r="2" spans="1:14" ht="15">
      <c r="A2" s="383" t="s">
        <v>2</v>
      </c>
      <c r="B2" s="384"/>
      <c r="C2" s="384"/>
      <c r="D2" s="384"/>
      <c r="E2" s="385"/>
      <c r="F2" s="397"/>
      <c r="G2" s="398"/>
      <c r="H2" s="398"/>
      <c r="I2" s="399"/>
      <c r="J2" s="99"/>
      <c r="K2" s="99"/>
      <c r="L2" s="99"/>
      <c r="M2" s="99"/>
      <c r="N2" s="99"/>
    </row>
    <row r="3" spans="1:16" ht="30">
      <c r="A3" s="386" t="s">
        <v>77</v>
      </c>
      <c r="B3" s="387"/>
      <c r="C3" s="387"/>
      <c r="D3" s="387"/>
      <c r="E3" s="388"/>
      <c r="F3" s="100" t="s">
        <v>64</v>
      </c>
      <c r="G3" s="408" t="str">
        <f>'MNTHLY EST'!$J$6</f>
        <v>DECEMBER 2020</v>
      </c>
      <c r="H3" s="409"/>
      <c r="I3" s="410"/>
      <c r="J3" s="99"/>
      <c r="K3" s="99" t="s">
        <v>9</v>
      </c>
      <c r="L3" s="99"/>
      <c r="M3" s="406"/>
      <c r="N3" s="406"/>
      <c r="O3" s="406"/>
      <c r="P3" s="406"/>
    </row>
    <row r="4" spans="1:14" ht="18">
      <c r="A4" s="389" t="s">
        <v>56</v>
      </c>
      <c r="B4" s="390"/>
      <c r="C4" s="390"/>
      <c r="D4" s="390"/>
      <c r="E4" s="391"/>
      <c r="F4" s="414" t="s">
        <v>65</v>
      </c>
      <c r="G4" s="414"/>
      <c r="H4" s="402">
        <f>'MNTHLY EST'!$E$30</f>
        <v>18</v>
      </c>
      <c r="I4" s="403"/>
      <c r="J4" s="99"/>
      <c r="K4" s="99" t="s">
        <v>9</v>
      </c>
      <c r="L4" s="99"/>
      <c r="M4" s="99"/>
      <c r="N4" s="99"/>
    </row>
    <row r="5" spans="1:14" ht="4.5" customHeight="1">
      <c r="A5" s="394"/>
      <c r="B5" s="395"/>
      <c r="C5" s="395"/>
      <c r="D5" s="395"/>
      <c r="E5" s="395"/>
      <c r="F5" s="395"/>
      <c r="G5" s="395"/>
      <c r="H5" s="395"/>
      <c r="I5" s="396"/>
      <c r="J5" s="56"/>
      <c r="K5" s="56"/>
      <c r="L5" s="56"/>
      <c r="M5" s="56"/>
      <c r="N5" s="56"/>
    </row>
    <row r="6" spans="1:15" ht="15">
      <c r="A6" s="400" t="str">
        <f>CONCATENATE("PROJECT: ",'MNTHLY EST'!$D$12)</f>
        <v>PROJECT: Aliiaimoku Bldg, Replace Air Conditioning System</v>
      </c>
      <c r="B6" s="401"/>
      <c r="C6" s="401"/>
      <c r="D6" s="401"/>
      <c r="E6" s="401"/>
      <c r="F6" s="401"/>
      <c r="G6" s="411" t="str">
        <f>CONCATENATE("Job#: ",'MNTHLY EST'!$K$11)</f>
        <v>Job#: XX-XX-XXXX</v>
      </c>
      <c r="H6" s="412"/>
      <c r="I6" s="413"/>
      <c r="J6" s="48" t="s">
        <v>90</v>
      </c>
      <c r="K6" s="48" t="s">
        <v>9</v>
      </c>
      <c r="L6" s="48" t="s">
        <v>9</v>
      </c>
      <c r="M6" s="48" t="s">
        <v>9</v>
      </c>
      <c r="N6" s="48"/>
      <c r="O6" s="48"/>
    </row>
    <row r="7" spans="1:9" ht="49.5" customHeight="1">
      <c r="A7" s="101" t="s">
        <v>58</v>
      </c>
      <c r="B7" s="392" t="s">
        <v>59</v>
      </c>
      <c r="C7" s="393"/>
      <c r="D7" s="102" t="s">
        <v>60</v>
      </c>
      <c r="E7" s="102" t="s">
        <v>71</v>
      </c>
      <c r="F7" s="102" t="s">
        <v>72</v>
      </c>
      <c r="G7" s="407" t="s">
        <v>61</v>
      </c>
      <c r="H7" s="407"/>
      <c r="I7" s="103" t="s">
        <v>62</v>
      </c>
    </row>
    <row r="8" spans="1:9" ht="12.75">
      <c r="A8" s="104">
        <v>1</v>
      </c>
      <c r="B8" s="381" t="s">
        <v>141</v>
      </c>
      <c r="C8" s="375"/>
      <c r="D8" s="132">
        <v>169180</v>
      </c>
      <c r="E8" s="132">
        <v>169180</v>
      </c>
      <c r="F8" s="132">
        <v>0</v>
      </c>
      <c r="G8" s="379">
        <f>E8+F8</f>
        <v>169180</v>
      </c>
      <c r="H8" s="379"/>
      <c r="I8" s="105">
        <f>G8/D8</f>
        <v>1</v>
      </c>
    </row>
    <row r="9" spans="1:9" ht="12.75">
      <c r="A9" s="104">
        <v>2</v>
      </c>
      <c r="B9" s="381" t="s">
        <v>142</v>
      </c>
      <c r="C9" s="375"/>
      <c r="D9" s="132">
        <v>46382</v>
      </c>
      <c r="E9" s="132">
        <v>46382</v>
      </c>
      <c r="F9" s="132"/>
      <c r="G9" s="379">
        <f>E9+F9</f>
        <v>46382</v>
      </c>
      <c r="H9" s="379"/>
      <c r="I9" s="105">
        <f>G9/D9</f>
        <v>1</v>
      </c>
    </row>
    <row r="10" spans="1:9" ht="12.75">
      <c r="A10" s="104">
        <v>3</v>
      </c>
      <c r="B10" s="375" t="s">
        <v>128</v>
      </c>
      <c r="C10" s="375"/>
      <c r="D10" s="132">
        <v>10800</v>
      </c>
      <c r="E10" s="132">
        <v>10800</v>
      </c>
      <c r="F10" s="132"/>
      <c r="G10" s="379">
        <f aca="true" t="shared" si="0" ref="G10:G32">E10+F10</f>
        <v>10800</v>
      </c>
      <c r="H10" s="379"/>
      <c r="I10" s="105">
        <f aca="true" t="shared" si="1" ref="I10:I42">G10/D10</f>
        <v>1</v>
      </c>
    </row>
    <row r="11" spans="1:9" ht="12.75">
      <c r="A11" s="104">
        <v>4</v>
      </c>
      <c r="B11" s="375" t="s">
        <v>130</v>
      </c>
      <c r="C11" s="375"/>
      <c r="D11" s="132">
        <v>29700</v>
      </c>
      <c r="E11" s="132">
        <v>29700</v>
      </c>
      <c r="F11" s="132"/>
      <c r="G11" s="379">
        <f t="shared" si="0"/>
        <v>29700</v>
      </c>
      <c r="H11" s="379"/>
      <c r="I11" s="105">
        <f t="shared" si="1"/>
        <v>1</v>
      </c>
    </row>
    <row r="12" spans="1:11" ht="12.75">
      <c r="A12" s="104">
        <v>5</v>
      </c>
      <c r="B12" s="381" t="s">
        <v>132</v>
      </c>
      <c r="C12" s="375"/>
      <c r="D12" s="132">
        <v>24170</v>
      </c>
      <c r="E12" s="132">
        <v>24170</v>
      </c>
      <c r="F12" s="132"/>
      <c r="G12" s="379">
        <f t="shared" si="0"/>
        <v>24170</v>
      </c>
      <c r="H12" s="379"/>
      <c r="I12" s="105">
        <f t="shared" si="1"/>
        <v>1</v>
      </c>
      <c r="K12" s="86"/>
    </row>
    <row r="13" spans="1:9" ht="12.75">
      <c r="A13" s="104">
        <v>6</v>
      </c>
      <c r="B13" s="381" t="s">
        <v>131</v>
      </c>
      <c r="C13" s="375"/>
      <c r="D13" s="132">
        <v>5083</v>
      </c>
      <c r="E13" s="132">
        <v>5083</v>
      </c>
      <c r="F13" s="132"/>
      <c r="G13" s="379">
        <f t="shared" si="0"/>
        <v>5083</v>
      </c>
      <c r="H13" s="379"/>
      <c r="I13" s="105">
        <f t="shared" si="1"/>
        <v>1</v>
      </c>
    </row>
    <row r="14" spans="1:9" ht="12.75">
      <c r="A14" s="104">
        <v>7</v>
      </c>
      <c r="B14" s="375" t="s">
        <v>133</v>
      </c>
      <c r="C14" s="375"/>
      <c r="D14" s="132">
        <v>17768</v>
      </c>
      <c r="E14" s="132">
        <v>17768</v>
      </c>
      <c r="F14" s="132"/>
      <c r="G14" s="379">
        <f t="shared" si="0"/>
        <v>17768</v>
      </c>
      <c r="H14" s="379"/>
      <c r="I14" s="105">
        <f t="shared" si="1"/>
        <v>1</v>
      </c>
    </row>
    <row r="15" spans="1:9" ht="12.75">
      <c r="A15" s="104">
        <v>8</v>
      </c>
      <c r="B15" s="375" t="s">
        <v>134</v>
      </c>
      <c r="C15" s="375"/>
      <c r="D15" s="132">
        <v>1988</v>
      </c>
      <c r="E15" s="132">
        <v>1988</v>
      </c>
      <c r="F15" s="132"/>
      <c r="G15" s="379">
        <f t="shared" si="0"/>
        <v>1988</v>
      </c>
      <c r="H15" s="379"/>
      <c r="I15" s="105">
        <f t="shared" si="1"/>
        <v>1</v>
      </c>
    </row>
    <row r="16" spans="1:9" ht="12.75">
      <c r="A16" s="104">
        <v>9</v>
      </c>
      <c r="B16" s="375" t="s">
        <v>135</v>
      </c>
      <c r="C16" s="375"/>
      <c r="D16" s="132">
        <v>14660</v>
      </c>
      <c r="E16" s="132">
        <v>14660</v>
      </c>
      <c r="F16" s="132"/>
      <c r="G16" s="379">
        <f t="shared" si="0"/>
        <v>14660</v>
      </c>
      <c r="H16" s="379"/>
      <c r="I16" s="105">
        <f t="shared" si="1"/>
        <v>1</v>
      </c>
    </row>
    <row r="17" spans="1:9" ht="12.75">
      <c r="A17" s="104">
        <v>10</v>
      </c>
      <c r="B17" s="375" t="s">
        <v>136</v>
      </c>
      <c r="C17" s="375"/>
      <c r="D17" s="132">
        <v>5500</v>
      </c>
      <c r="E17" s="132">
        <v>0</v>
      </c>
      <c r="F17" s="132"/>
      <c r="G17" s="379">
        <f t="shared" si="0"/>
        <v>0</v>
      </c>
      <c r="H17" s="379"/>
      <c r="I17" s="105">
        <f t="shared" si="1"/>
        <v>0</v>
      </c>
    </row>
    <row r="18" spans="1:9" ht="12.75">
      <c r="A18" s="104">
        <v>11</v>
      </c>
      <c r="B18" s="375" t="s">
        <v>137</v>
      </c>
      <c r="C18" s="375"/>
      <c r="D18" s="132">
        <v>3138</v>
      </c>
      <c r="E18" s="132">
        <v>0</v>
      </c>
      <c r="F18" s="132"/>
      <c r="G18" s="379">
        <f t="shared" si="0"/>
        <v>0</v>
      </c>
      <c r="H18" s="379"/>
      <c r="I18" s="105">
        <f t="shared" si="1"/>
        <v>0</v>
      </c>
    </row>
    <row r="19" spans="1:9" ht="12.75">
      <c r="A19" s="104">
        <v>12</v>
      </c>
      <c r="B19" s="375" t="s">
        <v>138</v>
      </c>
      <c r="C19" s="375"/>
      <c r="D19" s="132">
        <v>1313611</v>
      </c>
      <c r="E19" s="132">
        <v>0</v>
      </c>
      <c r="F19" s="132"/>
      <c r="G19" s="379">
        <f t="shared" si="0"/>
        <v>0</v>
      </c>
      <c r="H19" s="379"/>
      <c r="I19" s="105">
        <f t="shared" si="1"/>
        <v>0</v>
      </c>
    </row>
    <row r="20" spans="1:9" ht="12.75">
      <c r="A20" s="104">
        <v>13</v>
      </c>
      <c r="B20" s="375" t="s">
        <v>139</v>
      </c>
      <c r="C20" s="375"/>
      <c r="D20" s="132">
        <v>260000</v>
      </c>
      <c r="E20" s="132">
        <v>0</v>
      </c>
      <c r="F20" s="132"/>
      <c r="G20" s="379">
        <f t="shared" si="0"/>
        <v>0</v>
      </c>
      <c r="H20" s="379"/>
      <c r="I20" s="105">
        <f t="shared" si="1"/>
        <v>0</v>
      </c>
    </row>
    <row r="21" spans="1:9" ht="12.75">
      <c r="A21" s="104">
        <v>14</v>
      </c>
      <c r="B21" s="375" t="s">
        <v>140</v>
      </c>
      <c r="C21" s="375"/>
      <c r="D21" s="132">
        <v>2020</v>
      </c>
      <c r="E21" s="132">
        <v>0</v>
      </c>
      <c r="F21" s="132"/>
      <c r="G21" s="379">
        <f t="shared" si="0"/>
        <v>0</v>
      </c>
      <c r="H21" s="379"/>
      <c r="I21" s="105">
        <f t="shared" si="1"/>
        <v>0</v>
      </c>
    </row>
    <row r="22" spans="1:9" ht="12.75">
      <c r="A22" s="104">
        <v>15</v>
      </c>
      <c r="B22" s="381"/>
      <c r="C22" s="375"/>
      <c r="D22" s="132"/>
      <c r="E22" s="132"/>
      <c r="F22" s="132"/>
      <c r="G22" s="379">
        <f t="shared" si="0"/>
        <v>0</v>
      </c>
      <c r="H22" s="379"/>
      <c r="I22" s="105" t="e">
        <f t="shared" si="1"/>
        <v>#DIV/0!</v>
      </c>
    </row>
    <row r="23" spans="1:9" ht="12.75">
      <c r="A23" s="104">
        <v>16</v>
      </c>
      <c r="B23" s="375"/>
      <c r="C23" s="375"/>
      <c r="D23" s="132"/>
      <c r="E23" s="132"/>
      <c r="F23" s="132"/>
      <c r="G23" s="379">
        <f t="shared" si="0"/>
        <v>0</v>
      </c>
      <c r="H23" s="379"/>
      <c r="I23" s="105" t="e">
        <f t="shared" si="1"/>
        <v>#DIV/0!</v>
      </c>
    </row>
    <row r="24" spans="1:9" ht="12.75">
      <c r="A24" s="104">
        <v>17</v>
      </c>
      <c r="B24" s="375"/>
      <c r="C24" s="375"/>
      <c r="D24" s="132"/>
      <c r="E24" s="132"/>
      <c r="F24" s="132"/>
      <c r="G24" s="379">
        <f t="shared" si="0"/>
        <v>0</v>
      </c>
      <c r="H24" s="379"/>
      <c r="I24" s="105" t="e">
        <f t="shared" si="1"/>
        <v>#DIV/0!</v>
      </c>
    </row>
    <row r="25" spans="1:9" ht="12.75">
      <c r="A25" s="104">
        <v>18</v>
      </c>
      <c r="B25" s="375"/>
      <c r="C25" s="375"/>
      <c r="D25" s="132"/>
      <c r="E25" s="132"/>
      <c r="F25" s="132"/>
      <c r="G25" s="379">
        <f t="shared" si="0"/>
        <v>0</v>
      </c>
      <c r="H25" s="379"/>
      <c r="I25" s="105" t="e">
        <f t="shared" si="1"/>
        <v>#DIV/0!</v>
      </c>
    </row>
    <row r="26" spans="1:9" ht="12.75">
      <c r="A26" s="104">
        <v>19</v>
      </c>
      <c r="B26" s="375"/>
      <c r="C26" s="375"/>
      <c r="D26" s="132"/>
      <c r="E26" s="132"/>
      <c r="F26" s="132"/>
      <c r="G26" s="379">
        <f t="shared" si="0"/>
        <v>0</v>
      </c>
      <c r="H26" s="379"/>
      <c r="I26" s="105" t="e">
        <f t="shared" si="1"/>
        <v>#DIV/0!</v>
      </c>
    </row>
    <row r="27" spans="1:9" ht="12.75">
      <c r="A27" s="104">
        <v>20</v>
      </c>
      <c r="B27" s="375"/>
      <c r="C27" s="375"/>
      <c r="D27" s="132"/>
      <c r="E27" s="132"/>
      <c r="F27" s="132"/>
      <c r="G27" s="379">
        <f t="shared" si="0"/>
        <v>0</v>
      </c>
      <c r="H27" s="379"/>
      <c r="I27" s="105" t="e">
        <f t="shared" si="1"/>
        <v>#DIV/0!</v>
      </c>
    </row>
    <row r="28" spans="1:9" ht="12.75">
      <c r="A28" s="104">
        <v>21</v>
      </c>
      <c r="B28" s="375"/>
      <c r="C28" s="375"/>
      <c r="D28" s="132"/>
      <c r="E28" s="132"/>
      <c r="F28" s="132"/>
      <c r="G28" s="379">
        <f t="shared" si="0"/>
        <v>0</v>
      </c>
      <c r="H28" s="379"/>
      <c r="I28" s="105" t="e">
        <f t="shared" si="1"/>
        <v>#DIV/0!</v>
      </c>
    </row>
    <row r="29" spans="1:9" ht="12.75">
      <c r="A29" s="104">
        <v>22</v>
      </c>
      <c r="B29" s="375"/>
      <c r="C29" s="375"/>
      <c r="D29" s="132"/>
      <c r="E29" s="132"/>
      <c r="F29" s="132"/>
      <c r="G29" s="379">
        <f t="shared" si="0"/>
        <v>0</v>
      </c>
      <c r="H29" s="379"/>
      <c r="I29" s="105" t="e">
        <f t="shared" si="1"/>
        <v>#DIV/0!</v>
      </c>
    </row>
    <row r="30" spans="1:9" ht="12.75">
      <c r="A30" s="104">
        <v>23</v>
      </c>
      <c r="B30" s="375"/>
      <c r="C30" s="375"/>
      <c r="D30" s="132"/>
      <c r="E30" s="132"/>
      <c r="F30" s="132"/>
      <c r="G30" s="379">
        <f t="shared" si="0"/>
        <v>0</v>
      </c>
      <c r="H30" s="379"/>
      <c r="I30" s="105" t="e">
        <f t="shared" si="1"/>
        <v>#DIV/0!</v>
      </c>
    </row>
    <row r="31" spans="1:9" ht="12.75">
      <c r="A31" s="104">
        <v>24</v>
      </c>
      <c r="B31" s="375"/>
      <c r="C31" s="375"/>
      <c r="D31" s="132"/>
      <c r="E31" s="132"/>
      <c r="F31" s="132"/>
      <c r="G31" s="379">
        <f t="shared" si="0"/>
        <v>0</v>
      </c>
      <c r="H31" s="379"/>
      <c r="I31" s="105" t="e">
        <f t="shared" si="1"/>
        <v>#DIV/0!</v>
      </c>
    </row>
    <row r="32" spans="1:9" ht="12.75">
      <c r="A32" s="104">
        <v>25</v>
      </c>
      <c r="B32" s="375"/>
      <c r="C32" s="375"/>
      <c r="D32" s="132"/>
      <c r="E32" s="132"/>
      <c r="F32" s="132"/>
      <c r="G32" s="379">
        <f t="shared" si="0"/>
        <v>0</v>
      </c>
      <c r="H32" s="379"/>
      <c r="I32" s="105" t="e">
        <f t="shared" si="1"/>
        <v>#DIV/0!</v>
      </c>
    </row>
    <row r="33" spans="1:9" ht="12.75">
      <c r="A33" s="104">
        <v>26</v>
      </c>
      <c r="B33" s="375"/>
      <c r="C33" s="375"/>
      <c r="D33" s="132"/>
      <c r="E33" s="132"/>
      <c r="F33" s="132"/>
      <c r="G33" s="379">
        <f aca="true" t="shared" si="2" ref="G33:G42">E33+F33</f>
        <v>0</v>
      </c>
      <c r="H33" s="379"/>
      <c r="I33" s="105" t="e">
        <f t="shared" si="1"/>
        <v>#DIV/0!</v>
      </c>
    </row>
    <row r="34" spans="1:9" ht="12.75">
      <c r="A34" s="104">
        <v>27</v>
      </c>
      <c r="B34" s="375"/>
      <c r="C34" s="375"/>
      <c r="D34" s="134"/>
      <c r="E34" s="135"/>
      <c r="F34" s="132"/>
      <c r="G34" s="379">
        <f t="shared" si="2"/>
        <v>0</v>
      </c>
      <c r="H34" s="379"/>
      <c r="I34" s="105" t="e">
        <f t="shared" si="1"/>
        <v>#DIV/0!</v>
      </c>
    </row>
    <row r="35" spans="1:9" ht="12.75">
      <c r="A35" s="104">
        <v>28</v>
      </c>
      <c r="B35" s="375"/>
      <c r="C35" s="375"/>
      <c r="D35" s="134"/>
      <c r="E35" s="135"/>
      <c r="F35" s="132"/>
      <c r="G35" s="379">
        <f>E35+F35</f>
        <v>0</v>
      </c>
      <c r="H35" s="379"/>
      <c r="I35" s="105" t="e">
        <f t="shared" si="1"/>
        <v>#DIV/0!</v>
      </c>
    </row>
    <row r="36" spans="1:9" ht="12.75">
      <c r="A36" s="104">
        <v>29</v>
      </c>
      <c r="B36" s="375"/>
      <c r="C36" s="375"/>
      <c r="D36" s="134"/>
      <c r="E36" s="135"/>
      <c r="F36" s="132"/>
      <c r="G36" s="379">
        <f t="shared" si="2"/>
        <v>0</v>
      </c>
      <c r="H36" s="379"/>
      <c r="I36" s="105" t="e">
        <f t="shared" si="1"/>
        <v>#DIV/0!</v>
      </c>
    </row>
    <row r="37" spans="1:9" ht="12.75">
      <c r="A37" s="104">
        <v>30</v>
      </c>
      <c r="B37" s="375"/>
      <c r="C37" s="375"/>
      <c r="D37" s="134"/>
      <c r="E37" s="135"/>
      <c r="F37" s="132"/>
      <c r="G37" s="379">
        <f t="shared" si="2"/>
        <v>0</v>
      </c>
      <c r="H37" s="379"/>
      <c r="I37" s="105" t="e">
        <f t="shared" si="1"/>
        <v>#DIV/0!</v>
      </c>
    </row>
    <row r="38" spans="1:9" ht="12.75">
      <c r="A38" s="104">
        <v>31</v>
      </c>
      <c r="B38" s="375"/>
      <c r="C38" s="375"/>
      <c r="D38" s="134"/>
      <c r="E38" s="135"/>
      <c r="F38" s="132"/>
      <c r="G38" s="379">
        <f t="shared" si="2"/>
        <v>0</v>
      </c>
      <c r="H38" s="379"/>
      <c r="I38" s="105" t="e">
        <f t="shared" si="1"/>
        <v>#DIV/0!</v>
      </c>
    </row>
    <row r="39" spans="1:9" ht="12.75">
      <c r="A39" s="104">
        <v>32</v>
      </c>
      <c r="B39" s="375"/>
      <c r="C39" s="375"/>
      <c r="D39" s="134"/>
      <c r="E39" s="135"/>
      <c r="F39" s="132"/>
      <c r="G39" s="379">
        <f t="shared" si="2"/>
        <v>0</v>
      </c>
      <c r="H39" s="379"/>
      <c r="I39" s="105" t="e">
        <f t="shared" si="1"/>
        <v>#DIV/0!</v>
      </c>
    </row>
    <row r="40" spans="1:9" ht="12.75">
      <c r="A40" s="104">
        <v>33</v>
      </c>
      <c r="B40" s="375"/>
      <c r="C40" s="375"/>
      <c r="D40" s="134"/>
      <c r="E40" s="135"/>
      <c r="F40" s="132"/>
      <c r="G40" s="379">
        <f t="shared" si="2"/>
        <v>0</v>
      </c>
      <c r="H40" s="379"/>
      <c r="I40" s="105" t="e">
        <f t="shared" si="1"/>
        <v>#DIV/0!</v>
      </c>
    </row>
    <row r="41" spans="1:9" ht="12.75">
      <c r="A41" s="104">
        <v>34</v>
      </c>
      <c r="B41" s="375"/>
      <c r="C41" s="375"/>
      <c r="D41" s="134"/>
      <c r="E41" s="135"/>
      <c r="F41" s="132"/>
      <c r="G41" s="379">
        <f t="shared" si="2"/>
        <v>0</v>
      </c>
      <c r="H41" s="379"/>
      <c r="I41" s="105" t="e">
        <f t="shared" si="1"/>
        <v>#DIV/0!</v>
      </c>
    </row>
    <row r="42" spans="1:9" ht="13.5" thickBot="1">
      <c r="A42" s="106">
        <v>35</v>
      </c>
      <c r="B42" s="404"/>
      <c r="C42" s="405"/>
      <c r="D42" s="136"/>
      <c r="E42" s="137"/>
      <c r="F42" s="138"/>
      <c r="G42" s="379">
        <f t="shared" si="2"/>
        <v>0</v>
      </c>
      <c r="H42" s="379"/>
      <c r="I42" s="105" t="e">
        <f t="shared" si="1"/>
        <v>#DIV/0!</v>
      </c>
    </row>
    <row r="43" spans="1:9" ht="13.5" thickBot="1">
      <c r="A43" s="107">
        <v>1</v>
      </c>
      <c r="B43" s="372" t="s">
        <v>78</v>
      </c>
      <c r="C43" s="372"/>
      <c r="D43" s="139">
        <f>SUM(D8:D41)</f>
        <v>1904000</v>
      </c>
      <c r="E43" s="139">
        <f>SUM(E8:E41)</f>
        <v>319731</v>
      </c>
      <c r="F43" s="140">
        <f>SUM(F8:F41)</f>
        <v>0</v>
      </c>
      <c r="G43" s="367">
        <f>E43+F43</f>
        <v>319731</v>
      </c>
      <c r="H43" s="367"/>
      <c r="I43" s="109">
        <f>G43/D43</f>
        <v>0.16792594537815125</v>
      </c>
    </row>
    <row r="44" spans="1:9" ht="13.5" thickBot="1">
      <c r="A44" s="104">
        <v>2</v>
      </c>
      <c r="B44" s="372" t="s">
        <v>162</v>
      </c>
      <c r="C44" s="372"/>
      <c r="D44" s="141">
        <f>'MNTHLY PROG RPT1 (2)'!$D$68</f>
        <v>0</v>
      </c>
      <c r="E44" s="142">
        <f>'MNTHLY PROG RPT1 (2)'!$E$68</f>
        <v>0</v>
      </c>
      <c r="F44" s="133">
        <f>'MNTHLY PROG RPT1 (2)'!$F$68</f>
        <v>0</v>
      </c>
      <c r="G44" s="367">
        <f>E44+F44</f>
        <v>0</v>
      </c>
      <c r="H44" s="367"/>
      <c r="I44" s="109" t="e">
        <f>G44/D44</f>
        <v>#DIV/0!</v>
      </c>
    </row>
    <row r="45" spans="1:9" ht="13.5" thickBot="1">
      <c r="A45" s="104">
        <v>3</v>
      </c>
      <c r="B45" s="372" t="s">
        <v>163</v>
      </c>
      <c r="C45" s="372"/>
      <c r="D45" s="142">
        <f>'MNTHLY PROG RPT1 (3)'!$D$68</f>
        <v>0</v>
      </c>
      <c r="E45" s="142">
        <f>'MNTHLY PROG RPT1 (3)'!$E$68</f>
        <v>0</v>
      </c>
      <c r="F45" s="133">
        <f>'MNTHLY PROG RPT1 (3)'!$F$68</f>
        <v>0</v>
      </c>
      <c r="G45" s="367">
        <f>E45+F45</f>
        <v>0</v>
      </c>
      <c r="H45" s="367"/>
      <c r="I45" s="109" t="e">
        <f>G45/D45</f>
        <v>#DIV/0!</v>
      </c>
    </row>
    <row r="46" spans="1:9" ht="13.5" thickBot="1">
      <c r="A46" s="104">
        <v>4</v>
      </c>
      <c r="B46" s="372" t="s">
        <v>164</v>
      </c>
      <c r="C46" s="372"/>
      <c r="D46" s="142">
        <f>'MNTHLY PROG RPT1 (4)'!$D$68</f>
        <v>0</v>
      </c>
      <c r="E46" s="142">
        <f>'MNTHLY PROG RPT1 (4)'!$E$68</f>
        <v>0</v>
      </c>
      <c r="F46" s="133">
        <f>'MNTHLY PROG RPT1 (4)'!$F$68</f>
        <v>0</v>
      </c>
      <c r="G46" s="367">
        <f>E46+F46</f>
        <v>0</v>
      </c>
      <c r="H46" s="367"/>
      <c r="I46" s="109" t="e">
        <f>G46/D46</f>
        <v>#DIV/0!</v>
      </c>
    </row>
    <row r="47" spans="1:9" ht="13.5" thickBot="1">
      <c r="A47" s="104">
        <v>5</v>
      </c>
      <c r="B47" s="372" t="s">
        <v>165</v>
      </c>
      <c r="C47" s="372"/>
      <c r="D47" s="142">
        <f>'MNTHLY PROG RPT1 (5)'!$D$68</f>
        <v>0</v>
      </c>
      <c r="E47" s="142">
        <f>'MNTHLY PROG RPT1 (5)'!$E$68</f>
        <v>0</v>
      </c>
      <c r="F47" s="133">
        <f>'MNTHLY PROG RPT1 (5)'!$F$68</f>
        <v>0</v>
      </c>
      <c r="G47" s="367">
        <f>E47+F47</f>
        <v>0</v>
      </c>
      <c r="H47" s="367"/>
      <c r="I47" s="109" t="e">
        <f>G47/D47</f>
        <v>#DIV/0!</v>
      </c>
    </row>
    <row r="48" spans="1:9" ht="12.75">
      <c r="A48" s="104"/>
      <c r="B48" s="368"/>
      <c r="C48" s="369"/>
      <c r="D48" s="142"/>
      <c r="E48" s="142"/>
      <c r="F48" s="142"/>
      <c r="G48" s="382"/>
      <c r="H48" s="382"/>
      <c r="I48" s="105"/>
    </row>
    <row r="49" spans="1:9" ht="12.75">
      <c r="A49" s="110"/>
      <c r="B49" s="373" t="s">
        <v>167</v>
      </c>
      <c r="C49" s="374"/>
      <c r="D49" s="143">
        <f>SUM(D43:D48)</f>
        <v>1904000</v>
      </c>
      <c r="E49" s="143">
        <f>SUM(E43:E48)</f>
        <v>319731</v>
      </c>
      <c r="F49" s="143">
        <f>SUM(F43:F48)</f>
        <v>0</v>
      </c>
      <c r="G49" s="380">
        <f>SUM(G43:H48)</f>
        <v>319731</v>
      </c>
      <c r="H49" s="380"/>
      <c r="I49" s="111">
        <f>G49/D49</f>
        <v>0.16792594537815125</v>
      </c>
    </row>
    <row r="50" spans="1:9" ht="3.75" customHeight="1">
      <c r="A50" s="376"/>
      <c r="B50" s="377"/>
      <c r="C50" s="377"/>
      <c r="D50" s="377"/>
      <c r="E50" s="377"/>
      <c r="F50" s="377"/>
      <c r="G50" s="377"/>
      <c r="H50" s="377"/>
      <c r="I50" s="378"/>
    </row>
    <row r="51" spans="1:9" ht="12.75">
      <c r="A51" s="370" t="s">
        <v>66</v>
      </c>
      <c r="B51" s="370"/>
      <c r="C51" s="370" t="s">
        <v>67</v>
      </c>
      <c r="D51" s="370"/>
      <c r="E51" s="371" t="s">
        <v>68</v>
      </c>
      <c r="F51" s="371"/>
      <c r="G51" s="112" t="s">
        <v>69</v>
      </c>
      <c r="H51" s="112"/>
      <c r="I51" s="113"/>
    </row>
    <row r="52" spans="1:9" ht="16.5" customHeight="1">
      <c r="A52" s="353" t="s">
        <v>70</v>
      </c>
      <c r="B52" s="353"/>
      <c r="C52" s="353" t="s">
        <v>70</v>
      </c>
      <c r="D52" s="353"/>
      <c r="E52" s="366" t="s">
        <v>70</v>
      </c>
      <c r="F52" s="366"/>
      <c r="G52" s="353" t="s">
        <v>70</v>
      </c>
      <c r="H52" s="353"/>
      <c r="I52" s="353"/>
    </row>
    <row r="53" spans="1:9" ht="16.5" customHeight="1">
      <c r="A53" s="353" t="s">
        <v>88</v>
      </c>
      <c r="B53" s="353"/>
      <c r="C53" s="353" t="s">
        <v>89</v>
      </c>
      <c r="D53" s="353"/>
      <c r="E53" s="366" t="s">
        <v>88</v>
      </c>
      <c r="F53" s="366"/>
      <c r="G53" s="353" t="s">
        <v>87</v>
      </c>
      <c r="H53" s="353"/>
      <c r="I53" s="353"/>
    </row>
    <row r="54" spans="1:9" ht="4.5" customHeight="1">
      <c r="A54" s="356"/>
      <c r="B54" s="305"/>
      <c r="C54" s="305"/>
      <c r="D54" s="305"/>
      <c r="E54" s="305"/>
      <c r="F54" s="305"/>
      <c r="G54" s="305"/>
      <c r="H54" s="305"/>
      <c r="I54" s="357"/>
    </row>
    <row r="55" spans="1:9" ht="43.5" customHeight="1">
      <c r="A55" s="114" t="s">
        <v>76</v>
      </c>
      <c r="B55" s="358" t="s">
        <v>86</v>
      </c>
      <c r="C55" s="359"/>
      <c r="D55" s="360"/>
      <c r="E55" s="361" t="s">
        <v>75</v>
      </c>
      <c r="F55" s="362"/>
      <c r="G55" s="362"/>
      <c r="H55" s="362"/>
      <c r="I55" s="362"/>
    </row>
    <row r="56" spans="1:9" ht="45.75" customHeight="1">
      <c r="A56" s="115" t="s">
        <v>73</v>
      </c>
      <c r="B56" s="361" t="s">
        <v>74</v>
      </c>
      <c r="C56" s="362"/>
      <c r="D56" s="363"/>
      <c r="E56" s="364"/>
      <c r="F56" s="365"/>
      <c r="G56" s="365"/>
      <c r="H56" s="365"/>
      <c r="I56" s="365"/>
    </row>
    <row r="57" spans="1:9" ht="12.75">
      <c r="A57" s="116"/>
      <c r="B57" s="117"/>
      <c r="C57" s="117"/>
      <c r="D57" s="118"/>
      <c r="E57" s="118"/>
      <c r="F57" s="118"/>
      <c r="G57" s="354" t="s">
        <v>28</v>
      </c>
      <c r="H57" s="354"/>
      <c r="I57" s="355"/>
    </row>
    <row r="58" ht="12.75">
      <c r="A58" s="119" t="s">
        <v>9</v>
      </c>
    </row>
  </sheetData>
  <sheetProtection sheet="1" objects="1" scenarios="1"/>
  <mergeCells count="115">
    <mergeCell ref="G12:H12"/>
    <mergeCell ref="G13:H13"/>
    <mergeCell ref="G14:H14"/>
    <mergeCell ref="M3:P3"/>
    <mergeCell ref="G7:H7"/>
    <mergeCell ref="G3:I3"/>
    <mergeCell ref="G6:I6"/>
    <mergeCell ref="F4:G4"/>
    <mergeCell ref="G42:H42"/>
    <mergeCell ref="B42:C42"/>
    <mergeCell ref="G8:H8"/>
    <mergeCell ref="G9:H9"/>
    <mergeCell ref="G10:H10"/>
    <mergeCell ref="G19:H19"/>
    <mergeCell ref="G20:H20"/>
    <mergeCell ref="G21:H21"/>
    <mergeCell ref="G27:H27"/>
    <mergeCell ref="G11:H11"/>
    <mergeCell ref="G28:H28"/>
    <mergeCell ref="A2:E2"/>
    <mergeCell ref="A3:E3"/>
    <mergeCell ref="A4:E4"/>
    <mergeCell ref="B7:C7"/>
    <mergeCell ref="A5:I5"/>
    <mergeCell ref="F2:I2"/>
    <mergeCell ref="A6:F6"/>
    <mergeCell ref="H4:I4"/>
    <mergeCell ref="G23:H23"/>
    <mergeCell ref="G24:H24"/>
    <mergeCell ref="G25:H25"/>
    <mergeCell ref="G26:H26"/>
    <mergeCell ref="G15:H15"/>
    <mergeCell ref="G16:H16"/>
    <mergeCell ref="G17:H17"/>
    <mergeCell ref="G18:H18"/>
    <mergeCell ref="G22:H22"/>
    <mergeCell ref="G31:H31"/>
    <mergeCell ref="G32:H32"/>
    <mergeCell ref="G33:H33"/>
    <mergeCell ref="G34:H34"/>
    <mergeCell ref="G29:H29"/>
    <mergeCell ref="G30:H30"/>
    <mergeCell ref="B14:C14"/>
    <mergeCell ref="B15:C15"/>
    <mergeCell ref="B16:C16"/>
    <mergeCell ref="G35:H35"/>
    <mergeCell ref="G48:H48"/>
    <mergeCell ref="G36:H36"/>
    <mergeCell ref="G37:H37"/>
    <mergeCell ref="G38:H38"/>
    <mergeCell ref="G39:H39"/>
    <mergeCell ref="G40:H40"/>
    <mergeCell ref="B8:C8"/>
    <mergeCell ref="B9:C9"/>
    <mergeCell ref="B10:C10"/>
    <mergeCell ref="B11:C11"/>
    <mergeCell ref="B12:C12"/>
    <mergeCell ref="B13:C13"/>
    <mergeCell ref="B33:C33"/>
    <mergeCell ref="B21:C21"/>
    <mergeCell ref="B22:C22"/>
    <mergeCell ref="B23:C23"/>
    <mergeCell ref="B24:C24"/>
    <mergeCell ref="B17:C17"/>
    <mergeCell ref="B18:C18"/>
    <mergeCell ref="B19:C19"/>
    <mergeCell ref="B20:C20"/>
    <mergeCell ref="B28:C28"/>
    <mergeCell ref="B29:C29"/>
    <mergeCell ref="B30:C30"/>
    <mergeCell ref="B31:C31"/>
    <mergeCell ref="B32:C32"/>
    <mergeCell ref="B25:C25"/>
    <mergeCell ref="B26:C26"/>
    <mergeCell ref="B27:C27"/>
    <mergeCell ref="B41:C41"/>
    <mergeCell ref="B43:C43"/>
    <mergeCell ref="B44:C44"/>
    <mergeCell ref="G49:H49"/>
    <mergeCell ref="B34:C34"/>
    <mergeCell ref="B35:C35"/>
    <mergeCell ref="G47:H47"/>
    <mergeCell ref="G45:H45"/>
    <mergeCell ref="G46:H46"/>
    <mergeCell ref="B40:C40"/>
    <mergeCell ref="B36:C36"/>
    <mergeCell ref="B37:C37"/>
    <mergeCell ref="B38:C38"/>
    <mergeCell ref="B39:C39"/>
    <mergeCell ref="A52:B52"/>
    <mergeCell ref="C52:D52"/>
    <mergeCell ref="A50:I50"/>
    <mergeCell ref="E52:F52"/>
    <mergeCell ref="G52:I52"/>
    <mergeCell ref="G41:H41"/>
    <mergeCell ref="G43:H43"/>
    <mergeCell ref="G44:H44"/>
    <mergeCell ref="B48:C48"/>
    <mergeCell ref="A51:B51"/>
    <mergeCell ref="C51:D51"/>
    <mergeCell ref="E51:F51"/>
    <mergeCell ref="B45:C45"/>
    <mergeCell ref="B46:C46"/>
    <mergeCell ref="B47:C47"/>
    <mergeCell ref="B49:C49"/>
    <mergeCell ref="A53:B53"/>
    <mergeCell ref="G57:I57"/>
    <mergeCell ref="A54:I54"/>
    <mergeCell ref="B55:D55"/>
    <mergeCell ref="B56:D56"/>
    <mergeCell ref="E55:I55"/>
    <mergeCell ref="E56:I56"/>
    <mergeCell ref="C53:D53"/>
    <mergeCell ref="E53:F53"/>
    <mergeCell ref="G53:I53"/>
  </mergeCells>
  <printOptions/>
  <pageMargins left="0.5" right="0.5" top="0.5" bottom="0.5" header="0" footer="0"/>
  <pageSetup fitToHeight="1" fitToWidth="1" horizontalDpi="600" verticalDpi="600" orientation="portrait" scale="86" r:id="rId3"/>
  <legacyDrawing r:id="rId2"/>
</worksheet>
</file>

<file path=xl/worksheets/sheet4.xml><?xml version="1.0" encoding="utf-8"?>
<worksheet xmlns="http://schemas.openxmlformats.org/spreadsheetml/2006/main" xmlns:r="http://schemas.openxmlformats.org/officeDocument/2006/relationships">
  <sheetPr>
    <tabColor indexed="11"/>
    <pageSetUpPr fitToPage="1"/>
  </sheetPr>
  <dimension ref="A1:P75"/>
  <sheetViews>
    <sheetView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4.140625" style="47" customWidth="1"/>
    <col min="2" max="2" width="23.140625" style="47" customWidth="1"/>
    <col min="3" max="3" width="11.00390625" style="47" customWidth="1"/>
    <col min="4" max="4" width="15.7109375" style="125" customWidth="1"/>
    <col min="5" max="5" width="18.00390625" style="125" customWidth="1"/>
    <col min="6" max="6" width="14.8515625" style="125" customWidth="1"/>
    <col min="7" max="8" width="6.57421875" style="47" customWidth="1"/>
    <col min="9" max="12" width="9.140625" style="47" customWidth="1"/>
    <col min="13" max="13" width="3.28125" style="47" customWidth="1"/>
    <col min="14" max="14" width="3.421875" style="47" customWidth="1"/>
    <col min="15" max="15" width="3.57421875" style="47" customWidth="1"/>
    <col min="16" max="16384" width="9.140625" style="47" customWidth="1"/>
  </cols>
  <sheetData>
    <row r="1" spans="1:9" ht="15">
      <c r="A1" s="93" t="s">
        <v>55</v>
      </c>
      <c r="B1" s="94"/>
      <c r="C1" s="94"/>
      <c r="D1" s="122"/>
      <c r="E1" s="123"/>
      <c r="F1" s="98" t="s">
        <v>63</v>
      </c>
      <c r="G1" s="124" t="s">
        <v>84</v>
      </c>
      <c r="H1" s="124" t="s">
        <v>57</v>
      </c>
      <c r="I1" s="124">
        <f>'MNTHLY PROG RPT1'!$I$1</f>
        <v>0</v>
      </c>
    </row>
    <row r="2" spans="1:14" ht="15">
      <c r="A2" s="383" t="s">
        <v>2</v>
      </c>
      <c r="B2" s="384"/>
      <c r="C2" s="384"/>
      <c r="D2" s="384"/>
      <c r="E2" s="385"/>
      <c r="F2" s="397"/>
      <c r="G2" s="398"/>
      <c r="H2" s="398"/>
      <c r="I2" s="399"/>
      <c r="J2" s="99"/>
      <c r="K2" s="99"/>
      <c r="L2" s="99"/>
      <c r="M2" s="99"/>
      <c r="N2" s="99"/>
    </row>
    <row r="3" spans="1:16" ht="30">
      <c r="A3" s="386" t="s">
        <v>77</v>
      </c>
      <c r="B3" s="387"/>
      <c r="C3" s="387"/>
      <c r="D3" s="387"/>
      <c r="E3" s="388"/>
      <c r="F3" s="100" t="s">
        <v>64</v>
      </c>
      <c r="G3" s="415" t="str">
        <f>'MNTHLY PROG RPT1'!$G$3</f>
        <v>DECEMBER 2020</v>
      </c>
      <c r="H3" s="416"/>
      <c r="I3" s="417"/>
      <c r="J3" s="99"/>
      <c r="K3" s="99" t="s">
        <v>9</v>
      </c>
      <c r="L3" s="99"/>
      <c r="M3" s="406"/>
      <c r="N3" s="406"/>
      <c r="O3" s="406"/>
      <c r="P3" s="406"/>
    </row>
    <row r="4" spans="1:14" ht="18">
      <c r="A4" s="389" t="s">
        <v>56</v>
      </c>
      <c r="B4" s="390"/>
      <c r="C4" s="390"/>
      <c r="D4" s="390"/>
      <c r="E4" s="391"/>
      <c r="F4" s="423" t="s">
        <v>65</v>
      </c>
      <c r="G4" s="423"/>
      <c r="H4" s="402">
        <f>'MNTHLY EST'!$E$30</f>
        <v>18</v>
      </c>
      <c r="I4" s="403"/>
      <c r="J4" s="99"/>
      <c r="K4" s="99" t="s">
        <v>9</v>
      </c>
      <c r="L4" s="99"/>
      <c r="M4" s="99"/>
      <c r="N4" s="99"/>
    </row>
    <row r="5" spans="1:14" ht="4.5" customHeight="1">
      <c r="A5" s="394"/>
      <c r="B5" s="395"/>
      <c r="C5" s="395"/>
      <c r="D5" s="395"/>
      <c r="E5" s="395"/>
      <c r="F5" s="395"/>
      <c r="G5" s="395"/>
      <c r="H5" s="395"/>
      <c r="I5" s="396"/>
      <c r="J5" s="56"/>
      <c r="K5" s="56"/>
      <c r="L5" s="56"/>
      <c r="M5" s="56"/>
      <c r="N5" s="56"/>
    </row>
    <row r="6" spans="1:15" ht="15">
      <c r="A6" s="400" t="str">
        <f>CONCATENATE("PROJECT: ",'MNTHLY EST'!$D$12)</f>
        <v>PROJECT: Aliiaimoku Bldg, Replace Air Conditioning System</v>
      </c>
      <c r="B6" s="401"/>
      <c r="C6" s="401"/>
      <c r="D6" s="401"/>
      <c r="E6" s="401"/>
      <c r="F6" s="401"/>
      <c r="G6" s="411" t="str">
        <f>CONCATENATE("Job#: ",'MNTHLY EST'!$K$11)</f>
        <v>Job#: XX-XX-XXXX</v>
      </c>
      <c r="H6" s="412"/>
      <c r="I6" s="413"/>
      <c r="J6" s="48" t="s">
        <v>9</v>
      </c>
      <c r="K6" s="48" t="s">
        <v>9</v>
      </c>
      <c r="L6" s="48" t="s">
        <v>9</v>
      </c>
      <c r="M6" s="48" t="s">
        <v>9</v>
      </c>
      <c r="N6" s="48"/>
      <c r="O6" s="48"/>
    </row>
    <row r="7" spans="1:9" ht="49.5" customHeight="1">
      <c r="A7" s="101" t="s">
        <v>58</v>
      </c>
      <c r="B7" s="392" t="s">
        <v>85</v>
      </c>
      <c r="C7" s="393"/>
      <c r="D7" s="102" t="s">
        <v>60</v>
      </c>
      <c r="E7" s="102" t="s">
        <v>71</v>
      </c>
      <c r="F7" s="102" t="s">
        <v>72</v>
      </c>
      <c r="G7" s="393" t="s">
        <v>61</v>
      </c>
      <c r="H7" s="393"/>
      <c r="I7" s="103" t="s">
        <v>62</v>
      </c>
    </row>
    <row r="8" spans="1:9" ht="12.75">
      <c r="A8" s="104">
        <v>1</v>
      </c>
      <c r="B8" s="418" t="s">
        <v>161</v>
      </c>
      <c r="C8" s="375"/>
      <c r="D8" s="132">
        <v>4077</v>
      </c>
      <c r="E8" s="132">
        <v>4077</v>
      </c>
      <c r="F8" s="132">
        <v>0</v>
      </c>
      <c r="G8" s="379">
        <f aca="true" t="shared" si="0" ref="G8:G39">E8+F8</f>
        <v>4077</v>
      </c>
      <c r="H8" s="379"/>
      <c r="I8" s="105">
        <f aca="true" t="shared" si="1" ref="I8:I39">G8/D8</f>
        <v>1</v>
      </c>
    </row>
    <row r="9" spans="1:9" ht="12.75">
      <c r="A9" s="104">
        <v>2</v>
      </c>
      <c r="B9" s="375" t="s">
        <v>143</v>
      </c>
      <c r="C9" s="375"/>
      <c r="D9" s="132">
        <v>5494</v>
      </c>
      <c r="E9" s="132">
        <v>5494</v>
      </c>
      <c r="F9" s="132"/>
      <c r="G9" s="379">
        <f t="shared" si="0"/>
        <v>5494</v>
      </c>
      <c r="H9" s="379"/>
      <c r="I9" s="105">
        <f t="shared" si="1"/>
        <v>1</v>
      </c>
    </row>
    <row r="10" spans="1:9" ht="12.75">
      <c r="A10" s="104">
        <v>3</v>
      </c>
      <c r="B10" s="375" t="s">
        <v>152</v>
      </c>
      <c r="C10" s="375"/>
      <c r="D10" s="132">
        <v>5114</v>
      </c>
      <c r="E10" s="132">
        <v>5114</v>
      </c>
      <c r="F10" s="132"/>
      <c r="G10" s="379">
        <f t="shared" si="0"/>
        <v>5114</v>
      </c>
      <c r="H10" s="379"/>
      <c r="I10" s="105">
        <f t="shared" si="1"/>
        <v>1</v>
      </c>
    </row>
    <row r="11" spans="1:9" ht="12.75">
      <c r="A11" s="104">
        <v>4</v>
      </c>
      <c r="B11" s="375" t="s">
        <v>153</v>
      </c>
      <c r="C11" s="375"/>
      <c r="D11" s="132">
        <v>1768</v>
      </c>
      <c r="E11" s="132">
        <v>1768</v>
      </c>
      <c r="F11" s="132"/>
      <c r="G11" s="379">
        <f t="shared" si="0"/>
        <v>1768</v>
      </c>
      <c r="H11" s="379"/>
      <c r="I11" s="105">
        <f t="shared" si="1"/>
        <v>1</v>
      </c>
    </row>
    <row r="12" spans="1:9" ht="12.75">
      <c r="A12" s="104">
        <v>5</v>
      </c>
      <c r="B12" s="375" t="s">
        <v>154</v>
      </c>
      <c r="C12" s="375"/>
      <c r="D12" s="132">
        <v>14950</v>
      </c>
      <c r="E12" s="132">
        <v>14950</v>
      </c>
      <c r="F12" s="132"/>
      <c r="G12" s="379">
        <f t="shared" si="0"/>
        <v>14950</v>
      </c>
      <c r="H12" s="379"/>
      <c r="I12" s="105">
        <f t="shared" si="1"/>
        <v>1</v>
      </c>
    </row>
    <row r="13" spans="1:9" ht="12.75">
      <c r="A13" s="104">
        <v>6</v>
      </c>
      <c r="B13" s="375" t="s">
        <v>155</v>
      </c>
      <c r="C13" s="375"/>
      <c r="D13" s="132">
        <v>13102</v>
      </c>
      <c r="E13" s="132">
        <v>13102</v>
      </c>
      <c r="F13" s="132"/>
      <c r="G13" s="379">
        <f t="shared" si="0"/>
        <v>13102</v>
      </c>
      <c r="H13" s="379"/>
      <c r="I13" s="105">
        <f t="shared" si="1"/>
        <v>1</v>
      </c>
    </row>
    <row r="14" spans="1:9" ht="12.75">
      <c r="A14" s="104">
        <v>7</v>
      </c>
      <c r="B14" s="375" t="s">
        <v>156</v>
      </c>
      <c r="C14" s="375"/>
      <c r="D14" s="132">
        <v>1267</v>
      </c>
      <c r="E14" s="132">
        <v>1267</v>
      </c>
      <c r="F14" s="132"/>
      <c r="G14" s="379">
        <f t="shared" si="0"/>
        <v>1267</v>
      </c>
      <c r="H14" s="379"/>
      <c r="I14" s="105">
        <f t="shared" si="1"/>
        <v>1</v>
      </c>
    </row>
    <row r="15" spans="1:9" ht="12.75">
      <c r="A15" s="104">
        <v>8</v>
      </c>
      <c r="B15" s="375" t="s">
        <v>157</v>
      </c>
      <c r="C15" s="375"/>
      <c r="D15" s="132">
        <v>36970</v>
      </c>
      <c r="E15" s="132">
        <v>36970</v>
      </c>
      <c r="F15" s="132"/>
      <c r="G15" s="379">
        <f t="shared" si="0"/>
        <v>36970</v>
      </c>
      <c r="H15" s="379"/>
      <c r="I15" s="105">
        <f t="shared" si="1"/>
        <v>1</v>
      </c>
    </row>
    <row r="16" spans="1:9" ht="12.75">
      <c r="A16" s="104">
        <v>9</v>
      </c>
      <c r="B16" s="375" t="s">
        <v>158</v>
      </c>
      <c r="C16" s="375"/>
      <c r="D16" s="132">
        <v>22250</v>
      </c>
      <c r="E16" s="132">
        <v>22250</v>
      </c>
      <c r="F16" s="132"/>
      <c r="G16" s="379">
        <f t="shared" si="0"/>
        <v>22250</v>
      </c>
      <c r="H16" s="379"/>
      <c r="I16" s="105">
        <f t="shared" si="1"/>
        <v>1</v>
      </c>
    </row>
    <row r="17" spans="1:9" ht="12.75">
      <c r="A17" s="104">
        <v>10</v>
      </c>
      <c r="B17" s="375" t="s">
        <v>159</v>
      </c>
      <c r="C17" s="375"/>
      <c r="D17" s="132">
        <v>3940</v>
      </c>
      <c r="E17" s="132">
        <v>3940</v>
      </c>
      <c r="F17" s="132"/>
      <c r="G17" s="379">
        <f t="shared" si="0"/>
        <v>3940</v>
      </c>
      <c r="H17" s="379"/>
      <c r="I17" s="105">
        <f t="shared" si="1"/>
        <v>1</v>
      </c>
    </row>
    <row r="18" spans="1:9" ht="12.75">
      <c r="A18" s="104">
        <v>11</v>
      </c>
      <c r="B18" s="375" t="s">
        <v>160</v>
      </c>
      <c r="C18" s="375"/>
      <c r="D18" s="132">
        <v>13900</v>
      </c>
      <c r="E18" s="132">
        <v>13900</v>
      </c>
      <c r="F18" s="132"/>
      <c r="G18" s="379">
        <f t="shared" si="0"/>
        <v>13900</v>
      </c>
      <c r="H18" s="379"/>
      <c r="I18" s="105">
        <f t="shared" si="1"/>
        <v>1</v>
      </c>
    </row>
    <row r="19" spans="1:9" ht="12.75">
      <c r="A19" s="104">
        <v>12</v>
      </c>
      <c r="B19" s="375"/>
      <c r="C19" s="375"/>
      <c r="D19" s="132"/>
      <c r="E19" s="132"/>
      <c r="F19" s="132"/>
      <c r="G19" s="379">
        <f t="shared" si="0"/>
        <v>0</v>
      </c>
      <c r="H19" s="379"/>
      <c r="I19" s="105" t="e">
        <f t="shared" si="1"/>
        <v>#DIV/0!</v>
      </c>
    </row>
    <row r="20" spans="1:9" ht="12.75">
      <c r="A20" s="104">
        <v>13</v>
      </c>
      <c r="B20" s="375"/>
      <c r="C20" s="375"/>
      <c r="D20" s="132"/>
      <c r="E20" s="132"/>
      <c r="F20" s="132"/>
      <c r="G20" s="379">
        <f t="shared" si="0"/>
        <v>0</v>
      </c>
      <c r="H20" s="379"/>
      <c r="I20" s="105" t="e">
        <f t="shared" si="1"/>
        <v>#DIV/0!</v>
      </c>
    </row>
    <row r="21" spans="1:9" ht="12.75">
      <c r="A21" s="104">
        <v>14</v>
      </c>
      <c r="B21" s="375"/>
      <c r="C21" s="375"/>
      <c r="D21" s="132"/>
      <c r="E21" s="132"/>
      <c r="F21" s="132"/>
      <c r="G21" s="379">
        <f t="shared" si="0"/>
        <v>0</v>
      </c>
      <c r="H21" s="379"/>
      <c r="I21" s="105" t="e">
        <f t="shared" si="1"/>
        <v>#DIV/0!</v>
      </c>
    </row>
    <row r="22" spans="1:9" ht="12.75">
      <c r="A22" s="104">
        <v>15</v>
      </c>
      <c r="B22" s="375"/>
      <c r="C22" s="375"/>
      <c r="D22" s="132"/>
      <c r="E22" s="132"/>
      <c r="F22" s="132"/>
      <c r="G22" s="379">
        <f t="shared" si="0"/>
        <v>0</v>
      </c>
      <c r="H22" s="379"/>
      <c r="I22" s="105" t="e">
        <f t="shared" si="1"/>
        <v>#DIV/0!</v>
      </c>
    </row>
    <row r="23" spans="1:9" ht="12.75">
      <c r="A23" s="104">
        <v>16</v>
      </c>
      <c r="B23" s="375"/>
      <c r="C23" s="375"/>
      <c r="D23" s="132"/>
      <c r="E23" s="132"/>
      <c r="F23" s="132"/>
      <c r="G23" s="379">
        <f t="shared" si="0"/>
        <v>0</v>
      </c>
      <c r="H23" s="379"/>
      <c r="I23" s="105" t="e">
        <f t="shared" si="1"/>
        <v>#DIV/0!</v>
      </c>
    </row>
    <row r="24" spans="1:9" ht="12.75">
      <c r="A24" s="104">
        <v>17</v>
      </c>
      <c r="B24" s="375"/>
      <c r="C24" s="375"/>
      <c r="D24" s="132"/>
      <c r="E24" s="132"/>
      <c r="F24" s="132"/>
      <c r="G24" s="379">
        <f t="shared" si="0"/>
        <v>0</v>
      </c>
      <c r="H24" s="379"/>
      <c r="I24" s="105" t="e">
        <f t="shared" si="1"/>
        <v>#DIV/0!</v>
      </c>
    </row>
    <row r="25" spans="1:9" ht="12.75">
      <c r="A25" s="104">
        <v>18</v>
      </c>
      <c r="B25" s="375" t="s">
        <v>9</v>
      </c>
      <c r="C25" s="375"/>
      <c r="D25" s="132"/>
      <c r="E25" s="132"/>
      <c r="F25" s="132"/>
      <c r="G25" s="379">
        <f t="shared" si="0"/>
        <v>0</v>
      </c>
      <c r="H25" s="379"/>
      <c r="I25" s="105" t="e">
        <f t="shared" si="1"/>
        <v>#DIV/0!</v>
      </c>
    </row>
    <row r="26" spans="1:9" ht="12.75">
      <c r="A26" s="104">
        <v>19</v>
      </c>
      <c r="B26" s="419" t="s">
        <v>9</v>
      </c>
      <c r="C26" s="420"/>
      <c r="D26" s="132"/>
      <c r="E26" s="132"/>
      <c r="F26" s="132"/>
      <c r="G26" s="379">
        <f t="shared" si="0"/>
        <v>0</v>
      </c>
      <c r="H26" s="379"/>
      <c r="I26" s="105" t="e">
        <f t="shared" si="1"/>
        <v>#DIV/0!</v>
      </c>
    </row>
    <row r="27" spans="1:9" ht="12.75">
      <c r="A27" s="104">
        <v>20</v>
      </c>
      <c r="B27" s="419"/>
      <c r="C27" s="420"/>
      <c r="D27" s="132"/>
      <c r="E27" s="132"/>
      <c r="F27" s="132"/>
      <c r="G27" s="379">
        <f t="shared" si="0"/>
        <v>0</v>
      </c>
      <c r="H27" s="379"/>
      <c r="I27" s="105" t="e">
        <f t="shared" si="1"/>
        <v>#DIV/0!</v>
      </c>
    </row>
    <row r="28" spans="1:9" ht="12.75">
      <c r="A28" s="104">
        <v>21</v>
      </c>
      <c r="B28" s="419"/>
      <c r="C28" s="420"/>
      <c r="D28" s="132"/>
      <c r="E28" s="132"/>
      <c r="F28" s="132"/>
      <c r="G28" s="379">
        <f t="shared" si="0"/>
        <v>0</v>
      </c>
      <c r="H28" s="379"/>
      <c r="I28" s="105" t="e">
        <f t="shared" si="1"/>
        <v>#DIV/0!</v>
      </c>
    </row>
    <row r="29" spans="1:9" ht="12.75">
      <c r="A29" s="104">
        <v>22</v>
      </c>
      <c r="B29" s="419"/>
      <c r="C29" s="420"/>
      <c r="D29" s="132"/>
      <c r="E29" s="132"/>
      <c r="F29" s="132"/>
      <c r="G29" s="379">
        <f t="shared" si="0"/>
        <v>0</v>
      </c>
      <c r="H29" s="379"/>
      <c r="I29" s="105" t="e">
        <f t="shared" si="1"/>
        <v>#DIV/0!</v>
      </c>
    </row>
    <row r="30" spans="1:9" ht="12.75">
      <c r="A30" s="104">
        <v>23</v>
      </c>
      <c r="B30" s="419"/>
      <c r="C30" s="420"/>
      <c r="D30" s="132"/>
      <c r="E30" s="132"/>
      <c r="F30" s="132"/>
      <c r="G30" s="379">
        <f t="shared" si="0"/>
        <v>0</v>
      </c>
      <c r="H30" s="379"/>
      <c r="I30" s="105" t="e">
        <f t="shared" si="1"/>
        <v>#DIV/0!</v>
      </c>
    </row>
    <row r="31" spans="1:9" ht="12.75">
      <c r="A31" s="104">
        <v>24</v>
      </c>
      <c r="B31" s="419"/>
      <c r="C31" s="420"/>
      <c r="D31" s="132"/>
      <c r="E31" s="132"/>
      <c r="F31" s="132"/>
      <c r="G31" s="379">
        <f t="shared" si="0"/>
        <v>0</v>
      </c>
      <c r="H31" s="379"/>
      <c r="I31" s="105" t="e">
        <f t="shared" si="1"/>
        <v>#DIV/0!</v>
      </c>
    </row>
    <row r="32" spans="1:9" ht="12.75">
      <c r="A32" s="104">
        <v>25</v>
      </c>
      <c r="B32" s="419"/>
      <c r="C32" s="420"/>
      <c r="D32" s="132"/>
      <c r="E32" s="132"/>
      <c r="F32" s="132"/>
      <c r="G32" s="379">
        <f t="shared" si="0"/>
        <v>0</v>
      </c>
      <c r="H32" s="379"/>
      <c r="I32" s="105" t="e">
        <f t="shared" si="1"/>
        <v>#DIV/0!</v>
      </c>
    </row>
    <row r="33" spans="1:9" ht="12.75">
      <c r="A33" s="104">
        <v>26</v>
      </c>
      <c r="B33" s="419"/>
      <c r="C33" s="420"/>
      <c r="D33" s="132"/>
      <c r="E33" s="132"/>
      <c r="F33" s="132"/>
      <c r="G33" s="379">
        <f t="shared" si="0"/>
        <v>0</v>
      </c>
      <c r="H33" s="379"/>
      <c r="I33" s="105" t="e">
        <f t="shared" si="1"/>
        <v>#DIV/0!</v>
      </c>
    </row>
    <row r="34" spans="1:9" ht="12.75">
      <c r="A34" s="104">
        <v>27</v>
      </c>
      <c r="B34" s="419"/>
      <c r="C34" s="420"/>
      <c r="D34" s="132"/>
      <c r="E34" s="132"/>
      <c r="F34" s="132"/>
      <c r="G34" s="379">
        <f t="shared" si="0"/>
        <v>0</v>
      </c>
      <c r="H34" s="379"/>
      <c r="I34" s="105" t="e">
        <f t="shared" si="1"/>
        <v>#DIV/0!</v>
      </c>
    </row>
    <row r="35" spans="1:9" ht="12.75">
      <c r="A35" s="104">
        <v>28</v>
      </c>
      <c r="B35" s="419"/>
      <c r="C35" s="420"/>
      <c r="D35" s="132"/>
      <c r="E35" s="132"/>
      <c r="F35" s="132"/>
      <c r="G35" s="379">
        <f t="shared" si="0"/>
        <v>0</v>
      </c>
      <c r="H35" s="379"/>
      <c r="I35" s="105" t="e">
        <f t="shared" si="1"/>
        <v>#DIV/0!</v>
      </c>
    </row>
    <row r="36" spans="1:9" ht="12.75">
      <c r="A36" s="104">
        <v>29</v>
      </c>
      <c r="B36" s="419"/>
      <c r="C36" s="420"/>
      <c r="D36" s="132"/>
      <c r="E36" s="132"/>
      <c r="F36" s="132"/>
      <c r="G36" s="379">
        <f t="shared" si="0"/>
        <v>0</v>
      </c>
      <c r="H36" s="379"/>
      <c r="I36" s="105" t="e">
        <f t="shared" si="1"/>
        <v>#DIV/0!</v>
      </c>
    </row>
    <row r="37" spans="1:9" ht="12.75">
      <c r="A37" s="104">
        <v>30</v>
      </c>
      <c r="B37" s="419"/>
      <c r="C37" s="420"/>
      <c r="D37" s="132"/>
      <c r="E37" s="132"/>
      <c r="F37" s="132"/>
      <c r="G37" s="379">
        <f t="shared" si="0"/>
        <v>0</v>
      </c>
      <c r="H37" s="379"/>
      <c r="I37" s="105" t="e">
        <f t="shared" si="1"/>
        <v>#DIV/0!</v>
      </c>
    </row>
    <row r="38" spans="1:9" ht="12.75">
      <c r="A38" s="104">
        <v>31</v>
      </c>
      <c r="B38" s="419"/>
      <c r="C38" s="420"/>
      <c r="D38" s="132"/>
      <c r="E38" s="132"/>
      <c r="F38" s="132"/>
      <c r="G38" s="379">
        <f t="shared" si="0"/>
        <v>0</v>
      </c>
      <c r="H38" s="379"/>
      <c r="I38" s="105" t="e">
        <f t="shared" si="1"/>
        <v>#DIV/0!</v>
      </c>
    </row>
    <row r="39" spans="1:9" ht="12.75">
      <c r="A39" s="104">
        <v>32</v>
      </c>
      <c r="B39" s="419"/>
      <c r="C39" s="420"/>
      <c r="D39" s="132"/>
      <c r="E39" s="132"/>
      <c r="F39" s="132"/>
      <c r="G39" s="379">
        <f t="shared" si="0"/>
        <v>0</v>
      </c>
      <c r="H39" s="379"/>
      <c r="I39" s="105" t="e">
        <f t="shared" si="1"/>
        <v>#DIV/0!</v>
      </c>
    </row>
    <row r="40" spans="1:9" ht="12.75">
      <c r="A40" s="104">
        <v>33</v>
      </c>
      <c r="B40" s="419"/>
      <c r="C40" s="420"/>
      <c r="D40" s="132"/>
      <c r="E40" s="132"/>
      <c r="F40" s="132"/>
      <c r="G40" s="379">
        <f aca="true" t="shared" si="2" ref="G40:G68">E40+F40</f>
        <v>0</v>
      </c>
      <c r="H40" s="379"/>
      <c r="I40" s="105" t="e">
        <f aca="true" t="shared" si="3" ref="I40:I68">G40/D40</f>
        <v>#DIV/0!</v>
      </c>
    </row>
    <row r="41" spans="1:9" ht="12.75">
      <c r="A41" s="104">
        <v>34</v>
      </c>
      <c r="B41" s="419"/>
      <c r="C41" s="420"/>
      <c r="D41" s="132"/>
      <c r="E41" s="132"/>
      <c r="F41" s="132"/>
      <c r="G41" s="379">
        <f t="shared" si="2"/>
        <v>0</v>
      </c>
      <c r="H41" s="379"/>
      <c r="I41" s="105" t="e">
        <f t="shared" si="3"/>
        <v>#DIV/0!</v>
      </c>
    </row>
    <row r="42" spans="1:9" ht="12.75">
      <c r="A42" s="104">
        <v>35</v>
      </c>
      <c r="B42" s="375"/>
      <c r="C42" s="375"/>
      <c r="D42" s="132"/>
      <c r="E42" s="132"/>
      <c r="F42" s="132"/>
      <c r="G42" s="379">
        <f t="shared" si="2"/>
        <v>0</v>
      </c>
      <c r="H42" s="379"/>
      <c r="I42" s="105" t="e">
        <f t="shared" si="3"/>
        <v>#DIV/0!</v>
      </c>
    </row>
    <row r="43" spans="1:9" ht="12.75">
      <c r="A43" s="104">
        <v>36</v>
      </c>
      <c r="B43" s="375"/>
      <c r="C43" s="375"/>
      <c r="D43" s="132"/>
      <c r="E43" s="132"/>
      <c r="F43" s="132"/>
      <c r="G43" s="379">
        <f t="shared" si="2"/>
        <v>0</v>
      </c>
      <c r="H43" s="379"/>
      <c r="I43" s="105" t="e">
        <f t="shared" si="3"/>
        <v>#DIV/0!</v>
      </c>
    </row>
    <row r="44" spans="1:9" ht="12.75">
      <c r="A44" s="104">
        <v>37</v>
      </c>
      <c r="B44" s="375"/>
      <c r="C44" s="375"/>
      <c r="D44" s="132"/>
      <c r="E44" s="132"/>
      <c r="F44" s="132"/>
      <c r="G44" s="379">
        <f t="shared" si="2"/>
        <v>0</v>
      </c>
      <c r="H44" s="379"/>
      <c r="I44" s="105" t="e">
        <f t="shared" si="3"/>
        <v>#DIV/0!</v>
      </c>
    </row>
    <row r="45" spans="1:9" ht="12.75">
      <c r="A45" s="104">
        <v>38</v>
      </c>
      <c r="B45" s="375"/>
      <c r="C45" s="375"/>
      <c r="D45" s="132"/>
      <c r="E45" s="132"/>
      <c r="F45" s="132"/>
      <c r="G45" s="379">
        <f t="shared" si="2"/>
        <v>0</v>
      </c>
      <c r="H45" s="379"/>
      <c r="I45" s="105" t="e">
        <f t="shared" si="3"/>
        <v>#DIV/0!</v>
      </c>
    </row>
    <row r="46" spans="1:9" ht="12.75">
      <c r="A46" s="104">
        <v>39</v>
      </c>
      <c r="B46" s="375"/>
      <c r="C46" s="375"/>
      <c r="D46" s="132"/>
      <c r="E46" s="132"/>
      <c r="F46" s="132"/>
      <c r="G46" s="379">
        <f t="shared" si="2"/>
        <v>0</v>
      </c>
      <c r="H46" s="379"/>
      <c r="I46" s="105" t="e">
        <f t="shared" si="3"/>
        <v>#DIV/0!</v>
      </c>
    </row>
    <row r="47" spans="1:9" ht="12.75">
      <c r="A47" s="104">
        <v>40</v>
      </c>
      <c r="B47" s="375"/>
      <c r="C47" s="375"/>
      <c r="D47" s="132"/>
      <c r="E47" s="132"/>
      <c r="F47" s="132"/>
      <c r="G47" s="379">
        <f t="shared" si="2"/>
        <v>0</v>
      </c>
      <c r="H47" s="379"/>
      <c r="I47" s="105" t="e">
        <f t="shared" si="3"/>
        <v>#DIV/0!</v>
      </c>
    </row>
    <row r="48" spans="1:9" ht="12.75">
      <c r="A48" s="104">
        <v>41</v>
      </c>
      <c r="B48" s="375"/>
      <c r="C48" s="375"/>
      <c r="D48" s="132"/>
      <c r="E48" s="132"/>
      <c r="F48" s="132"/>
      <c r="G48" s="379">
        <f t="shared" si="2"/>
        <v>0</v>
      </c>
      <c r="H48" s="379"/>
      <c r="I48" s="105" t="e">
        <f t="shared" si="3"/>
        <v>#DIV/0!</v>
      </c>
    </row>
    <row r="49" spans="1:9" ht="12.75">
      <c r="A49" s="104">
        <v>42</v>
      </c>
      <c r="B49" s="375"/>
      <c r="C49" s="375"/>
      <c r="D49" s="132"/>
      <c r="E49" s="132"/>
      <c r="F49" s="132"/>
      <c r="G49" s="379">
        <f t="shared" si="2"/>
        <v>0</v>
      </c>
      <c r="H49" s="379"/>
      <c r="I49" s="105" t="e">
        <f t="shared" si="3"/>
        <v>#DIV/0!</v>
      </c>
    </row>
    <row r="50" spans="1:9" ht="12.75">
      <c r="A50" s="104">
        <v>43</v>
      </c>
      <c r="B50" s="375"/>
      <c r="C50" s="375"/>
      <c r="D50" s="132"/>
      <c r="E50" s="132"/>
      <c r="F50" s="132"/>
      <c r="G50" s="379">
        <f t="shared" si="2"/>
        <v>0</v>
      </c>
      <c r="H50" s="379"/>
      <c r="I50" s="105" t="e">
        <f t="shared" si="3"/>
        <v>#DIV/0!</v>
      </c>
    </row>
    <row r="51" spans="1:9" ht="12.75">
      <c r="A51" s="104">
        <v>44</v>
      </c>
      <c r="B51" s="375"/>
      <c r="C51" s="375"/>
      <c r="D51" s="132"/>
      <c r="E51" s="132"/>
      <c r="F51" s="132"/>
      <c r="G51" s="379">
        <f t="shared" si="2"/>
        <v>0</v>
      </c>
      <c r="H51" s="379"/>
      <c r="I51" s="105" t="e">
        <f t="shared" si="3"/>
        <v>#DIV/0!</v>
      </c>
    </row>
    <row r="52" spans="1:9" ht="12.75">
      <c r="A52" s="104">
        <v>45</v>
      </c>
      <c r="B52" s="375"/>
      <c r="C52" s="375"/>
      <c r="D52" s="132"/>
      <c r="E52" s="132"/>
      <c r="F52" s="132"/>
      <c r="G52" s="379">
        <f t="shared" si="2"/>
        <v>0</v>
      </c>
      <c r="H52" s="379"/>
      <c r="I52" s="105" t="e">
        <f t="shared" si="3"/>
        <v>#DIV/0!</v>
      </c>
    </row>
    <row r="53" spans="1:9" ht="12.75">
      <c r="A53" s="104">
        <v>46</v>
      </c>
      <c r="B53" s="375"/>
      <c r="C53" s="375"/>
      <c r="D53" s="132"/>
      <c r="E53" s="132"/>
      <c r="F53" s="132"/>
      <c r="G53" s="379">
        <f t="shared" si="2"/>
        <v>0</v>
      </c>
      <c r="H53" s="379"/>
      <c r="I53" s="105" t="e">
        <f t="shared" si="3"/>
        <v>#DIV/0!</v>
      </c>
    </row>
    <row r="54" spans="1:9" ht="12.75">
      <c r="A54" s="104">
        <v>47</v>
      </c>
      <c r="B54" s="375"/>
      <c r="C54" s="375"/>
      <c r="D54" s="132"/>
      <c r="E54" s="132"/>
      <c r="F54" s="132"/>
      <c r="G54" s="379">
        <f t="shared" si="2"/>
        <v>0</v>
      </c>
      <c r="H54" s="379"/>
      <c r="I54" s="105" t="e">
        <f t="shared" si="3"/>
        <v>#DIV/0!</v>
      </c>
    </row>
    <row r="55" spans="1:9" ht="12.75">
      <c r="A55" s="104">
        <v>48</v>
      </c>
      <c r="B55" s="375"/>
      <c r="C55" s="375"/>
      <c r="D55" s="132"/>
      <c r="E55" s="132"/>
      <c r="F55" s="132"/>
      <c r="G55" s="379">
        <f t="shared" si="2"/>
        <v>0</v>
      </c>
      <c r="H55" s="379"/>
      <c r="I55" s="105" t="e">
        <f t="shared" si="3"/>
        <v>#DIV/0!</v>
      </c>
    </row>
    <row r="56" spans="1:9" ht="12.75">
      <c r="A56" s="104">
        <v>49</v>
      </c>
      <c r="B56" s="375"/>
      <c r="C56" s="375"/>
      <c r="D56" s="132"/>
      <c r="E56" s="132"/>
      <c r="F56" s="132"/>
      <c r="G56" s="379">
        <f t="shared" si="2"/>
        <v>0</v>
      </c>
      <c r="H56" s="379"/>
      <c r="I56" s="105" t="e">
        <f t="shared" si="3"/>
        <v>#DIV/0!</v>
      </c>
    </row>
    <row r="57" spans="1:9" ht="12.75">
      <c r="A57" s="104">
        <v>50</v>
      </c>
      <c r="B57" s="375"/>
      <c r="C57" s="375"/>
      <c r="D57" s="132"/>
      <c r="E57" s="132"/>
      <c r="F57" s="132"/>
      <c r="G57" s="379">
        <f t="shared" si="2"/>
        <v>0</v>
      </c>
      <c r="H57" s="379"/>
      <c r="I57" s="105" t="e">
        <f t="shared" si="3"/>
        <v>#DIV/0!</v>
      </c>
    </row>
    <row r="58" spans="1:9" ht="12.75">
      <c r="A58" s="104">
        <v>51</v>
      </c>
      <c r="B58" s="419"/>
      <c r="C58" s="420"/>
      <c r="D58" s="132"/>
      <c r="E58" s="132"/>
      <c r="F58" s="132"/>
      <c r="G58" s="379">
        <f t="shared" si="2"/>
        <v>0</v>
      </c>
      <c r="H58" s="379"/>
      <c r="I58" s="105" t="e">
        <f t="shared" si="3"/>
        <v>#DIV/0!</v>
      </c>
    </row>
    <row r="59" spans="1:9" ht="12.75">
      <c r="A59" s="104">
        <v>52</v>
      </c>
      <c r="B59" s="419"/>
      <c r="C59" s="420"/>
      <c r="D59" s="132"/>
      <c r="E59" s="132"/>
      <c r="F59" s="132"/>
      <c r="G59" s="379">
        <f t="shared" si="2"/>
        <v>0</v>
      </c>
      <c r="H59" s="379"/>
      <c r="I59" s="105" t="e">
        <f t="shared" si="3"/>
        <v>#DIV/0!</v>
      </c>
    </row>
    <row r="60" spans="1:9" ht="12.75">
      <c r="A60" s="104">
        <v>53</v>
      </c>
      <c r="B60" s="419"/>
      <c r="C60" s="420"/>
      <c r="D60" s="132"/>
      <c r="E60" s="132"/>
      <c r="F60" s="132"/>
      <c r="G60" s="379">
        <f t="shared" si="2"/>
        <v>0</v>
      </c>
      <c r="H60" s="379"/>
      <c r="I60" s="105" t="e">
        <f t="shared" si="3"/>
        <v>#DIV/0!</v>
      </c>
    </row>
    <row r="61" spans="1:9" ht="12.75">
      <c r="A61" s="104">
        <v>54</v>
      </c>
      <c r="B61" s="419"/>
      <c r="C61" s="420"/>
      <c r="D61" s="132"/>
      <c r="E61" s="132"/>
      <c r="F61" s="132"/>
      <c r="G61" s="379">
        <f t="shared" si="2"/>
        <v>0</v>
      </c>
      <c r="H61" s="379"/>
      <c r="I61" s="105" t="e">
        <f t="shared" si="3"/>
        <v>#DIV/0!</v>
      </c>
    </row>
    <row r="62" spans="1:9" ht="12.75">
      <c r="A62" s="104">
        <v>55</v>
      </c>
      <c r="B62" s="419"/>
      <c r="C62" s="420"/>
      <c r="D62" s="132"/>
      <c r="E62" s="132"/>
      <c r="F62" s="132"/>
      <c r="G62" s="379">
        <f t="shared" si="2"/>
        <v>0</v>
      </c>
      <c r="H62" s="379"/>
      <c r="I62" s="105" t="e">
        <f t="shared" si="3"/>
        <v>#DIV/0!</v>
      </c>
    </row>
    <row r="63" spans="1:9" ht="12.75">
      <c r="A63" s="104">
        <v>56</v>
      </c>
      <c r="B63" s="419"/>
      <c r="C63" s="420"/>
      <c r="D63" s="132"/>
      <c r="E63" s="132"/>
      <c r="F63" s="132"/>
      <c r="G63" s="379">
        <f t="shared" si="2"/>
        <v>0</v>
      </c>
      <c r="H63" s="379"/>
      <c r="I63" s="105" t="e">
        <f t="shared" si="3"/>
        <v>#DIV/0!</v>
      </c>
    </row>
    <row r="64" spans="1:9" ht="12.75">
      <c r="A64" s="104">
        <v>57</v>
      </c>
      <c r="B64" s="419"/>
      <c r="C64" s="420"/>
      <c r="D64" s="132"/>
      <c r="E64" s="132"/>
      <c r="F64" s="132"/>
      <c r="G64" s="379">
        <f t="shared" si="2"/>
        <v>0</v>
      </c>
      <c r="H64" s="379"/>
      <c r="I64" s="105" t="e">
        <f t="shared" si="3"/>
        <v>#DIV/0!</v>
      </c>
    </row>
    <row r="65" spans="1:9" ht="12.75">
      <c r="A65" s="104">
        <v>58</v>
      </c>
      <c r="B65" s="419"/>
      <c r="C65" s="420"/>
      <c r="D65" s="132"/>
      <c r="E65" s="132"/>
      <c r="F65" s="132"/>
      <c r="G65" s="379">
        <f t="shared" si="2"/>
        <v>0</v>
      </c>
      <c r="H65" s="379"/>
      <c r="I65" s="105" t="e">
        <f t="shared" si="3"/>
        <v>#DIV/0!</v>
      </c>
    </row>
    <row r="66" spans="1:9" ht="12.75">
      <c r="A66" s="104">
        <v>59</v>
      </c>
      <c r="B66" s="419"/>
      <c r="C66" s="420"/>
      <c r="D66" s="132"/>
      <c r="E66" s="132"/>
      <c r="F66" s="132"/>
      <c r="G66" s="379">
        <f t="shared" si="2"/>
        <v>0</v>
      </c>
      <c r="H66" s="379"/>
      <c r="I66" s="105" t="e">
        <f t="shared" si="3"/>
        <v>#DIV/0!</v>
      </c>
    </row>
    <row r="67" spans="1:9" ht="13.5" thickBot="1">
      <c r="A67" s="104">
        <v>60</v>
      </c>
      <c r="B67" s="421"/>
      <c r="C67" s="422"/>
      <c r="D67" s="138"/>
      <c r="E67" s="138"/>
      <c r="F67" s="138"/>
      <c r="G67" s="379">
        <f t="shared" si="2"/>
        <v>0</v>
      </c>
      <c r="H67" s="379"/>
      <c r="I67" s="105" t="e">
        <f t="shared" si="3"/>
        <v>#DIV/0!</v>
      </c>
    </row>
    <row r="68" spans="1:9" ht="12.75">
      <c r="A68" s="108" t="s">
        <v>83</v>
      </c>
      <c r="B68" s="372" t="s">
        <v>168</v>
      </c>
      <c r="C68" s="372"/>
      <c r="D68" s="140">
        <f>SUM(D8:D57)</f>
        <v>122832</v>
      </c>
      <c r="E68" s="140">
        <f>SUM(E8:E57)</f>
        <v>122832</v>
      </c>
      <c r="F68" s="140">
        <f>SUM(F8:F57)</f>
        <v>0</v>
      </c>
      <c r="G68" s="367">
        <f t="shared" si="2"/>
        <v>122832</v>
      </c>
      <c r="H68" s="367"/>
      <c r="I68" s="109">
        <f t="shared" si="3"/>
        <v>1</v>
      </c>
    </row>
    <row r="75" ht="12.75">
      <c r="A75" s="119" t="s">
        <v>9</v>
      </c>
    </row>
  </sheetData>
  <sheetProtection sheet="1" objects="1" scenarios="1"/>
  <mergeCells count="135">
    <mergeCell ref="G30:H30"/>
    <mergeCell ref="G53:H53"/>
    <mergeCell ref="A6:F6"/>
    <mergeCell ref="G6:I6"/>
    <mergeCell ref="B40:C40"/>
    <mergeCell ref="B41:C41"/>
    <mergeCell ref="G27:H27"/>
    <mergeCell ref="G28:H28"/>
    <mergeCell ref="G29:H29"/>
    <mergeCell ref="G40:H40"/>
    <mergeCell ref="G39:H39"/>
    <mergeCell ref="B32:C32"/>
    <mergeCell ref="B33:C33"/>
    <mergeCell ref="B34:C34"/>
    <mergeCell ref="B44:C44"/>
    <mergeCell ref="G41:H41"/>
    <mergeCell ref="G33:H33"/>
    <mergeCell ref="B36:C36"/>
    <mergeCell ref="B39:C39"/>
    <mergeCell ref="B37:C37"/>
    <mergeCell ref="B58:C58"/>
    <mergeCell ref="G44:H44"/>
    <mergeCell ref="G43:H43"/>
    <mergeCell ref="G50:H50"/>
    <mergeCell ref="G51:H51"/>
    <mergeCell ref="B47:C47"/>
    <mergeCell ref="B48:C48"/>
    <mergeCell ref="G54:H54"/>
    <mergeCell ref="G49:H49"/>
    <mergeCell ref="G47:H47"/>
    <mergeCell ref="G45:H45"/>
    <mergeCell ref="G46:H46"/>
    <mergeCell ref="F4:G4"/>
    <mergeCell ref="B60:C60"/>
    <mergeCell ref="G60:H60"/>
    <mergeCell ref="B56:C56"/>
    <mergeCell ref="B52:C52"/>
    <mergeCell ref="B53:C53"/>
    <mergeCell ref="B54:C54"/>
    <mergeCell ref="B42:C42"/>
    <mergeCell ref="B45:C45"/>
    <mergeCell ref="B46:C46"/>
    <mergeCell ref="B64:C64"/>
    <mergeCell ref="G61:H61"/>
    <mergeCell ref="G62:H62"/>
    <mergeCell ref="G63:H63"/>
    <mergeCell ref="G48:H48"/>
    <mergeCell ref="G52:H52"/>
    <mergeCell ref="G57:H57"/>
    <mergeCell ref="B55:C55"/>
    <mergeCell ref="B57:C57"/>
    <mergeCell ref="B59:C59"/>
    <mergeCell ref="B68:C68"/>
    <mergeCell ref="B49:C49"/>
    <mergeCell ref="B50:C50"/>
    <mergeCell ref="B51:C51"/>
    <mergeCell ref="B65:C65"/>
    <mergeCell ref="B66:C66"/>
    <mergeCell ref="B67:C67"/>
    <mergeCell ref="B61:C61"/>
    <mergeCell ref="B62:C62"/>
    <mergeCell ref="B63:C63"/>
    <mergeCell ref="B43:C43"/>
    <mergeCell ref="B26:C26"/>
    <mergeCell ref="B27:C27"/>
    <mergeCell ref="B28:C28"/>
    <mergeCell ref="B29:C29"/>
    <mergeCell ref="B30:C30"/>
    <mergeCell ref="B31:C31"/>
    <mergeCell ref="B38:C38"/>
    <mergeCell ref="B35:C35"/>
    <mergeCell ref="B20:C20"/>
    <mergeCell ref="B21:C21"/>
    <mergeCell ref="B22:C22"/>
    <mergeCell ref="B23:C23"/>
    <mergeCell ref="B24:C24"/>
    <mergeCell ref="B25:C25"/>
    <mergeCell ref="B14:C14"/>
    <mergeCell ref="B15:C15"/>
    <mergeCell ref="B16:C16"/>
    <mergeCell ref="B17:C17"/>
    <mergeCell ref="B18:C18"/>
    <mergeCell ref="B19:C19"/>
    <mergeCell ref="B8:C8"/>
    <mergeCell ref="B9:C9"/>
    <mergeCell ref="B10:C10"/>
    <mergeCell ref="B11:C11"/>
    <mergeCell ref="B12:C12"/>
    <mergeCell ref="B13:C13"/>
    <mergeCell ref="G68:H68"/>
    <mergeCell ref="G64:H64"/>
    <mergeCell ref="G55:H55"/>
    <mergeCell ref="G56:H56"/>
    <mergeCell ref="G65:H65"/>
    <mergeCell ref="G66:H66"/>
    <mergeCell ref="G67:H67"/>
    <mergeCell ref="G58:H58"/>
    <mergeCell ref="G59:H59"/>
    <mergeCell ref="G25:H25"/>
    <mergeCell ref="G42:H42"/>
    <mergeCell ref="G34:H34"/>
    <mergeCell ref="G35:H35"/>
    <mergeCell ref="G36:H36"/>
    <mergeCell ref="G37:H37"/>
    <mergeCell ref="G38:H38"/>
    <mergeCell ref="G26:H26"/>
    <mergeCell ref="G31:H31"/>
    <mergeCell ref="G32:H32"/>
    <mergeCell ref="G21:H21"/>
    <mergeCell ref="G22:H22"/>
    <mergeCell ref="G23:H23"/>
    <mergeCell ref="G24:H24"/>
    <mergeCell ref="G17:H17"/>
    <mergeCell ref="G18:H18"/>
    <mergeCell ref="G19:H19"/>
    <mergeCell ref="G20:H20"/>
    <mergeCell ref="M3:P3"/>
    <mergeCell ref="G7:H7"/>
    <mergeCell ref="A2:E2"/>
    <mergeCell ref="A3:E3"/>
    <mergeCell ref="A4:E4"/>
    <mergeCell ref="B7:C7"/>
    <mergeCell ref="G3:I3"/>
    <mergeCell ref="A5:I5"/>
    <mergeCell ref="F2:I2"/>
    <mergeCell ref="H4:I4"/>
    <mergeCell ref="G16:H16"/>
    <mergeCell ref="G12:H12"/>
    <mergeCell ref="G13:H13"/>
    <mergeCell ref="G14:H14"/>
    <mergeCell ref="G15:H15"/>
    <mergeCell ref="G8:H8"/>
    <mergeCell ref="G9:H9"/>
    <mergeCell ref="G10:H10"/>
    <mergeCell ref="G11:H11"/>
  </mergeCells>
  <printOptions/>
  <pageMargins left="0.98" right="0.5" top="0.5" bottom="0.5" header="0" footer="0"/>
  <pageSetup fitToHeight="1" fitToWidth="1" horizontalDpi="600" verticalDpi="600" orientation="portrait" scale="73" r:id="rId3"/>
  <legacyDrawing r:id="rId2"/>
</worksheet>
</file>

<file path=xl/worksheets/sheet5.xml><?xml version="1.0" encoding="utf-8"?>
<worksheet xmlns="http://schemas.openxmlformats.org/spreadsheetml/2006/main" xmlns:r="http://schemas.openxmlformats.org/officeDocument/2006/relationships">
  <dimension ref="A1:J59"/>
  <sheetViews>
    <sheetView zoomScalePageLayoutView="0" workbookViewId="0" topLeftCell="A1">
      <selection activeCell="M33" sqref="M33"/>
    </sheetView>
  </sheetViews>
  <sheetFormatPr defaultColWidth="9.140625" defaultRowHeight="12.75"/>
  <cols>
    <col min="1" max="1" width="2.7109375" style="0" customWidth="1"/>
    <col min="2" max="2" width="19.8515625" style="0" customWidth="1"/>
    <col min="3" max="3" width="17.8515625" style="0" customWidth="1"/>
    <col min="4" max="4" width="9.00390625" style="0" customWidth="1"/>
    <col min="5" max="5" width="21.7109375" style="0" customWidth="1"/>
    <col min="7" max="7" width="7.00390625" style="0" customWidth="1"/>
    <col min="8" max="8" width="5.8515625" style="0" customWidth="1"/>
    <col min="9" max="9" width="11.7109375" style="0" customWidth="1"/>
    <col min="10" max="10" width="3.00390625" style="0" customWidth="1"/>
  </cols>
  <sheetData>
    <row r="1" ht="12.75">
      <c r="I1" s="155" t="s">
        <v>170</v>
      </c>
    </row>
    <row r="2" spans="1:9" ht="15.75">
      <c r="A2" s="441" t="s">
        <v>201</v>
      </c>
      <c r="B2" s="442"/>
      <c r="C2" s="442"/>
      <c r="D2" s="442"/>
      <c r="E2" s="442"/>
      <c r="F2" s="442"/>
      <c r="G2" s="442"/>
      <c r="H2" s="442"/>
      <c r="I2" s="442"/>
    </row>
    <row r="3" spans="1:9" ht="15">
      <c r="A3" s="443" t="s">
        <v>2</v>
      </c>
      <c r="B3" s="443"/>
      <c r="C3" s="443"/>
      <c r="D3" s="443"/>
      <c r="E3" s="443"/>
      <c r="F3" s="443"/>
      <c r="G3" s="443"/>
      <c r="H3" s="443"/>
      <c r="I3" s="443"/>
    </row>
    <row r="4" spans="1:9" ht="15">
      <c r="A4" s="444" t="s">
        <v>171</v>
      </c>
      <c r="B4" s="444"/>
      <c r="C4" s="444"/>
      <c r="D4" s="444"/>
      <c r="E4" s="444"/>
      <c r="F4" s="444"/>
      <c r="G4" s="444"/>
      <c r="H4" s="444"/>
      <c r="I4" s="444"/>
    </row>
    <row r="5" spans="1:9" ht="15">
      <c r="A5" s="444" t="s">
        <v>33</v>
      </c>
      <c r="B5" s="444"/>
      <c r="C5" s="444"/>
      <c r="D5" s="444"/>
      <c r="E5" s="444"/>
      <c r="F5" s="444"/>
      <c r="G5" s="444"/>
      <c r="H5" s="444"/>
      <c r="I5" s="444"/>
    </row>
    <row r="6" spans="2:5" ht="15.75">
      <c r="B6" s="156"/>
      <c r="C6" s="156"/>
      <c r="D6" s="156"/>
      <c r="E6" s="156"/>
    </row>
    <row r="7" spans="2:5" ht="15.75">
      <c r="B7" s="434" t="s">
        <v>189</v>
      </c>
      <c r="C7" s="435"/>
      <c r="D7" s="180" t="str">
        <f>'MNTHLY EST'!$J$6</f>
        <v>DECEMBER 2020</v>
      </c>
      <c r="E7" s="156"/>
    </row>
    <row r="8" spans="2:9" ht="12.75">
      <c r="B8" s="157"/>
      <c r="C8" s="158"/>
      <c r="D8" s="158"/>
      <c r="E8" s="158"/>
      <c r="F8" s="158"/>
      <c r="G8" s="158"/>
      <c r="H8" s="158"/>
      <c r="I8" s="158"/>
    </row>
    <row r="9" spans="1:9" ht="15">
      <c r="A9" s="13"/>
      <c r="B9" s="158" t="s">
        <v>45</v>
      </c>
      <c r="C9" s="439" t="str">
        <f>'MNTHLY EST'!$D$9</f>
        <v>Prime Contractor Name</v>
      </c>
      <c r="D9" s="439"/>
      <c r="E9" s="439"/>
      <c r="G9" s="179" t="s">
        <v>172</v>
      </c>
      <c r="H9" s="436" t="str">
        <f>'MNTHLY EST'!L10</f>
        <v>XXXXX</v>
      </c>
      <c r="I9" s="437"/>
    </row>
    <row r="10" spans="1:9" ht="12.75">
      <c r="A10" s="13"/>
      <c r="B10" s="158" t="s">
        <v>47</v>
      </c>
      <c r="C10" s="440" t="str">
        <f>'MNTHLY EST'!D12</f>
        <v>Aliiaimoku Bldg, Replace Air Conditioning System</v>
      </c>
      <c r="D10" s="440"/>
      <c r="E10" s="440"/>
      <c r="F10" s="220"/>
      <c r="G10" s="179" t="s">
        <v>173</v>
      </c>
      <c r="H10" s="438" t="str">
        <f>'MNTHLY EST'!K11</f>
        <v>XX-XX-XXXX</v>
      </c>
      <c r="I10" s="437"/>
    </row>
    <row r="11" spans="1:9" ht="12.75">
      <c r="A11" s="159"/>
      <c r="B11" s="159"/>
      <c r="C11" s="160"/>
      <c r="D11" s="160"/>
      <c r="E11" s="160"/>
      <c r="F11" s="161"/>
      <c r="G11" s="161"/>
      <c r="H11" s="161"/>
      <c r="I11" s="161"/>
    </row>
    <row r="12" spans="1:9" ht="10.5" customHeight="1">
      <c r="A12" s="433" t="s">
        <v>174</v>
      </c>
      <c r="B12" s="162"/>
      <c r="C12" s="162"/>
      <c r="D12" s="162"/>
      <c r="E12" s="162"/>
      <c r="F12" s="163"/>
      <c r="G12" s="163"/>
      <c r="H12" s="163"/>
      <c r="I12" s="163"/>
    </row>
    <row r="13" spans="1:9" ht="37.5" customHeight="1">
      <c r="A13" s="433"/>
      <c r="B13" s="164" t="s">
        <v>194</v>
      </c>
      <c r="C13" s="165" t="s">
        <v>175</v>
      </c>
      <c r="D13" s="166" t="s">
        <v>176</v>
      </c>
      <c r="E13" s="167" t="s">
        <v>202</v>
      </c>
      <c r="F13" s="221" t="s">
        <v>200</v>
      </c>
      <c r="G13" s="167" t="s">
        <v>177</v>
      </c>
      <c r="H13" s="167" t="s">
        <v>191</v>
      </c>
      <c r="I13" s="167" t="s">
        <v>192</v>
      </c>
    </row>
    <row r="14" spans="1:9" ht="12.75">
      <c r="A14" s="168"/>
      <c r="B14" s="169"/>
      <c r="C14" s="169"/>
      <c r="D14" s="169"/>
      <c r="E14" s="170"/>
      <c r="F14" s="170"/>
      <c r="G14" s="171"/>
      <c r="H14" s="171"/>
      <c r="I14" s="171"/>
    </row>
    <row r="15" spans="1:10" s="182" customFormat="1" ht="12.75">
      <c r="A15" s="205"/>
      <c r="B15" s="206" t="str">
        <f>'MNTHLY EST'!D9</f>
        <v>Prime Contractor Name</v>
      </c>
      <c r="C15" s="206" t="s">
        <v>178</v>
      </c>
      <c r="D15" s="206" t="s">
        <v>179</v>
      </c>
      <c r="E15" s="223">
        <f>E42-E40</f>
        <v>1779000</v>
      </c>
      <c r="F15" s="223">
        <f>F42-F40</f>
        <v>257231</v>
      </c>
      <c r="G15" s="225">
        <f>F15/E15</f>
        <v>0.144593029792018</v>
      </c>
      <c r="H15" s="208">
        <v>0.05</v>
      </c>
      <c r="I15" s="170">
        <f>TRUNC(F15*H15)</f>
        <v>12861</v>
      </c>
      <c r="J15" s="182" t="s">
        <v>198</v>
      </c>
    </row>
    <row r="16" spans="1:9" ht="12.75">
      <c r="A16" s="203"/>
      <c r="B16" s="195"/>
      <c r="C16" s="195"/>
      <c r="D16" s="195"/>
      <c r="E16" s="196"/>
      <c r="F16" s="196"/>
      <c r="G16" s="197"/>
      <c r="H16" s="197"/>
      <c r="I16" s="196"/>
    </row>
    <row r="17" spans="1:9" ht="12.75">
      <c r="A17" s="204"/>
      <c r="B17" s="202"/>
      <c r="C17" s="198"/>
      <c r="D17" s="198"/>
      <c r="E17" s="199"/>
      <c r="F17" s="199"/>
      <c r="G17" s="200"/>
      <c r="H17" s="200"/>
      <c r="I17" s="199"/>
    </row>
    <row r="18" spans="1:9" ht="12.75">
      <c r="A18" s="203"/>
      <c r="B18" s="195"/>
      <c r="C18" s="195"/>
      <c r="D18" s="195"/>
      <c r="E18" s="196"/>
      <c r="F18" s="196"/>
      <c r="G18" s="197"/>
      <c r="H18" s="197"/>
      <c r="I18" s="196"/>
    </row>
    <row r="19" spans="1:9" ht="48">
      <c r="A19" s="172"/>
      <c r="B19" s="166" t="s">
        <v>195</v>
      </c>
      <c r="C19" s="165" t="s">
        <v>175</v>
      </c>
      <c r="D19" s="166" t="s">
        <v>176</v>
      </c>
      <c r="E19" s="167" t="s">
        <v>203</v>
      </c>
      <c r="F19" s="167" t="s">
        <v>200</v>
      </c>
      <c r="G19" s="167" t="s">
        <v>177</v>
      </c>
      <c r="H19" s="167" t="s">
        <v>191</v>
      </c>
      <c r="I19" s="167" t="s">
        <v>193</v>
      </c>
    </row>
    <row r="20" spans="1:9" ht="12.75">
      <c r="A20" s="172"/>
      <c r="B20" s="169"/>
      <c r="C20" s="169"/>
      <c r="D20" s="169"/>
      <c r="E20" s="170"/>
      <c r="F20" s="170"/>
      <c r="G20" s="171"/>
      <c r="H20" s="171"/>
      <c r="I20" s="170"/>
    </row>
    <row r="21" spans="1:9" ht="12.75">
      <c r="A21" s="172"/>
      <c r="B21" s="169" t="s">
        <v>196</v>
      </c>
      <c r="C21" s="169" t="s">
        <v>180</v>
      </c>
      <c r="D21" s="169" t="s">
        <v>181</v>
      </c>
      <c r="E21" s="170">
        <v>100000</v>
      </c>
      <c r="F21" s="207">
        <v>50000</v>
      </c>
      <c r="G21" s="225">
        <f aca="true" t="shared" si="0" ref="G21:G38">F21/E21</f>
        <v>0.5</v>
      </c>
      <c r="H21" s="171">
        <v>0.05</v>
      </c>
      <c r="I21" s="170">
        <f>TRUNC(F21*H21)</f>
        <v>2500</v>
      </c>
    </row>
    <row r="22" spans="1:9" ht="12.75">
      <c r="A22" s="172" t="s">
        <v>9</v>
      </c>
      <c r="B22" s="169" t="s">
        <v>197</v>
      </c>
      <c r="C22" s="169" t="s">
        <v>182</v>
      </c>
      <c r="D22" s="169" t="s">
        <v>183</v>
      </c>
      <c r="E22" s="170">
        <v>25000</v>
      </c>
      <c r="F22" s="207">
        <v>12500</v>
      </c>
      <c r="G22" s="225">
        <f t="shared" si="0"/>
        <v>0.5</v>
      </c>
      <c r="H22" s="171">
        <v>0.05</v>
      </c>
      <c r="I22" s="170">
        <f aca="true" t="shared" si="1" ref="I22:I38">TRUNC(F22*H22)</f>
        <v>625</v>
      </c>
    </row>
    <row r="23" spans="1:9" ht="12.75">
      <c r="A23" s="172"/>
      <c r="B23" s="169"/>
      <c r="C23" s="169"/>
      <c r="D23" s="169"/>
      <c r="E23" s="170"/>
      <c r="F23" s="207"/>
      <c r="G23" s="225" t="e">
        <f t="shared" si="0"/>
        <v>#DIV/0!</v>
      </c>
      <c r="H23" s="171">
        <v>0.05</v>
      </c>
      <c r="I23" s="170">
        <f t="shared" si="1"/>
        <v>0</v>
      </c>
    </row>
    <row r="24" spans="1:9" ht="12.75">
      <c r="A24" s="172"/>
      <c r="B24" s="173"/>
      <c r="C24" s="173"/>
      <c r="D24" s="173"/>
      <c r="E24" s="174"/>
      <c r="F24" s="207"/>
      <c r="G24" s="225" t="e">
        <f t="shared" si="0"/>
        <v>#DIV/0!</v>
      </c>
      <c r="H24" s="175">
        <v>0.05</v>
      </c>
      <c r="I24" s="170">
        <f t="shared" si="1"/>
        <v>0</v>
      </c>
    </row>
    <row r="25" spans="1:9" ht="12.75">
      <c r="A25" s="9"/>
      <c r="B25" s="173"/>
      <c r="C25" s="173"/>
      <c r="D25" s="173"/>
      <c r="E25" s="174"/>
      <c r="F25" s="207"/>
      <c r="G25" s="225" t="e">
        <f t="shared" si="0"/>
        <v>#DIV/0!</v>
      </c>
      <c r="H25" s="175">
        <v>0.05</v>
      </c>
      <c r="I25" s="170">
        <f t="shared" si="1"/>
        <v>0</v>
      </c>
    </row>
    <row r="26" spans="1:9" ht="12.75">
      <c r="A26" s="9"/>
      <c r="B26" s="173"/>
      <c r="C26" s="173"/>
      <c r="D26" s="173"/>
      <c r="E26" s="174"/>
      <c r="F26" s="207"/>
      <c r="G26" s="225" t="e">
        <f t="shared" si="0"/>
        <v>#DIV/0!</v>
      </c>
      <c r="H26" s="175">
        <v>0.05</v>
      </c>
      <c r="I26" s="170">
        <f t="shared" si="1"/>
        <v>0</v>
      </c>
    </row>
    <row r="27" spans="1:9" ht="12.75">
      <c r="A27" s="9"/>
      <c r="B27" s="173"/>
      <c r="C27" s="173"/>
      <c r="D27" s="173"/>
      <c r="E27" s="174"/>
      <c r="F27" s="207"/>
      <c r="G27" s="225" t="e">
        <f t="shared" si="0"/>
        <v>#DIV/0!</v>
      </c>
      <c r="H27" s="175">
        <v>0.05</v>
      </c>
      <c r="I27" s="170">
        <f t="shared" si="1"/>
        <v>0</v>
      </c>
    </row>
    <row r="28" spans="1:9" ht="12.75">
      <c r="A28" s="9"/>
      <c r="B28" s="173"/>
      <c r="C28" s="173"/>
      <c r="D28" s="173"/>
      <c r="E28" s="174"/>
      <c r="F28" s="207"/>
      <c r="G28" s="225" t="e">
        <f t="shared" si="0"/>
        <v>#DIV/0!</v>
      </c>
      <c r="H28" s="175">
        <v>0.05</v>
      </c>
      <c r="I28" s="170">
        <f t="shared" si="1"/>
        <v>0</v>
      </c>
    </row>
    <row r="29" spans="1:9" ht="12.75">
      <c r="A29" s="9"/>
      <c r="B29" s="173"/>
      <c r="C29" s="173"/>
      <c r="D29" s="173"/>
      <c r="E29" s="174"/>
      <c r="F29" s="207"/>
      <c r="G29" s="225" t="e">
        <f t="shared" si="0"/>
        <v>#DIV/0!</v>
      </c>
      <c r="H29" s="175">
        <v>0.05</v>
      </c>
      <c r="I29" s="170">
        <f t="shared" si="1"/>
        <v>0</v>
      </c>
    </row>
    <row r="30" spans="1:9" ht="12.75">
      <c r="A30" s="9"/>
      <c r="B30" s="173"/>
      <c r="C30" s="173"/>
      <c r="D30" s="173"/>
      <c r="E30" s="174"/>
      <c r="F30" s="207"/>
      <c r="G30" s="225" t="e">
        <f t="shared" si="0"/>
        <v>#DIV/0!</v>
      </c>
      <c r="H30" s="175">
        <v>0.05</v>
      </c>
      <c r="I30" s="170">
        <f t="shared" si="1"/>
        <v>0</v>
      </c>
    </row>
    <row r="31" spans="1:9" ht="12.75">
      <c r="A31" s="9"/>
      <c r="B31" s="173"/>
      <c r="C31" s="173"/>
      <c r="D31" s="173"/>
      <c r="E31" s="174"/>
      <c r="F31" s="207"/>
      <c r="G31" s="225" t="e">
        <f t="shared" si="0"/>
        <v>#DIV/0!</v>
      </c>
      <c r="H31" s="175">
        <v>0.05</v>
      </c>
      <c r="I31" s="170">
        <f t="shared" si="1"/>
        <v>0</v>
      </c>
    </row>
    <row r="32" spans="1:9" ht="12.75">
      <c r="A32" s="9"/>
      <c r="B32" s="173"/>
      <c r="C32" s="173"/>
      <c r="D32" s="173"/>
      <c r="E32" s="174"/>
      <c r="F32" s="207"/>
      <c r="G32" s="225" t="e">
        <f t="shared" si="0"/>
        <v>#DIV/0!</v>
      </c>
      <c r="H32" s="175">
        <v>0.05</v>
      </c>
      <c r="I32" s="170">
        <f t="shared" si="1"/>
        <v>0</v>
      </c>
    </row>
    <row r="33" spans="1:9" ht="12.75">
      <c r="A33" s="9"/>
      <c r="B33" s="173"/>
      <c r="C33" s="173"/>
      <c r="D33" s="173"/>
      <c r="E33" s="174"/>
      <c r="F33" s="207"/>
      <c r="G33" s="225" t="e">
        <f t="shared" si="0"/>
        <v>#DIV/0!</v>
      </c>
      <c r="H33" s="175">
        <v>0.05</v>
      </c>
      <c r="I33" s="170">
        <f t="shared" si="1"/>
        <v>0</v>
      </c>
    </row>
    <row r="34" spans="1:9" ht="12.75">
      <c r="A34" s="9"/>
      <c r="B34" s="173"/>
      <c r="C34" s="173"/>
      <c r="D34" s="173"/>
      <c r="E34" s="174"/>
      <c r="F34" s="207"/>
      <c r="G34" s="225" t="e">
        <f t="shared" si="0"/>
        <v>#DIV/0!</v>
      </c>
      <c r="H34" s="175">
        <v>0.05</v>
      </c>
      <c r="I34" s="170">
        <f t="shared" si="1"/>
        <v>0</v>
      </c>
    </row>
    <row r="35" spans="1:9" ht="12.75">
      <c r="A35" s="9"/>
      <c r="B35" s="173"/>
      <c r="C35" s="173"/>
      <c r="D35" s="173"/>
      <c r="E35" s="174"/>
      <c r="F35" s="207"/>
      <c r="G35" s="225" t="e">
        <f t="shared" si="0"/>
        <v>#DIV/0!</v>
      </c>
      <c r="H35" s="175">
        <v>0.05</v>
      </c>
      <c r="I35" s="170">
        <f t="shared" si="1"/>
        <v>0</v>
      </c>
    </row>
    <row r="36" spans="1:9" ht="12.75">
      <c r="A36" s="9"/>
      <c r="B36" s="173"/>
      <c r="C36" s="173"/>
      <c r="D36" s="173"/>
      <c r="E36" s="174"/>
      <c r="F36" s="207"/>
      <c r="G36" s="225" t="e">
        <f t="shared" si="0"/>
        <v>#DIV/0!</v>
      </c>
      <c r="H36" s="175">
        <v>0.05</v>
      </c>
      <c r="I36" s="170">
        <f t="shared" si="1"/>
        <v>0</v>
      </c>
    </row>
    <row r="37" spans="1:9" ht="12.75">
      <c r="A37" s="9"/>
      <c r="B37" s="173"/>
      <c r="C37" s="173"/>
      <c r="D37" s="173"/>
      <c r="E37" s="174"/>
      <c r="F37" s="207"/>
      <c r="G37" s="225" t="e">
        <f t="shared" si="0"/>
        <v>#DIV/0!</v>
      </c>
      <c r="H37" s="175">
        <v>0.05</v>
      </c>
      <c r="I37" s="170">
        <f t="shared" si="1"/>
        <v>0</v>
      </c>
    </row>
    <row r="38" spans="1:9" ht="12.75">
      <c r="A38" s="9"/>
      <c r="B38" s="173"/>
      <c r="C38" s="173"/>
      <c r="D38" s="173"/>
      <c r="E38" s="174"/>
      <c r="F38" s="207"/>
      <c r="G38" s="225" t="e">
        <f t="shared" si="0"/>
        <v>#DIV/0!</v>
      </c>
      <c r="H38" s="175">
        <v>0.05</v>
      </c>
      <c r="I38" s="170">
        <f t="shared" si="1"/>
        <v>0</v>
      </c>
    </row>
    <row r="39" spans="1:9" ht="12.75">
      <c r="A39" s="9"/>
      <c r="B39" s="210"/>
      <c r="C39" s="173"/>
      <c r="D39" s="173"/>
      <c r="E39" s="174"/>
      <c r="F39" s="174"/>
      <c r="G39" s="175"/>
      <c r="H39" s="175"/>
      <c r="I39" s="174"/>
    </row>
    <row r="40" spans="1:10" s="182" customFormat="1" ht="12.75">
      <c r="A40" s="222"/>
      <c r="B40" s="210" t="s">
        <v>190</v>
      </c>
      <c r="C40" s="210"/>
      <c r="D40" s="210"/>
      <c r="E40" s="223">
        <f>SUM(E21:E39)</f>
        <v>125000</v>
      </c>
      <c r="F40" s="223">
        <f>SUM(F21:F39)</f>
        <v>62500</v>
      </c>
      <c r="G40" s="223"/>
      <c r="H40" s="223"/>
      <c r="I40" s="223">
        <f>SUM(I21:I39)</f>
        <v>3125</v>
      </c>
      <c r="J40" s="182" t="s">
        <v>199</v>
      </c>
    </row>
    <row r="41" spans="1:9" ht="12.75">
      <c r="A41" s="188"/>
      <c r="B41" s="201"/>
      <c r="C41" s="186"/>
      <c r="D41" s="186"/>
      <c r="E41" s="187"/>
      <c r="F41" s="187"/>
      <c r="G41" s="187"/>
      <c r="H41" s="187"/>
      <c r="I41" s="187"/>
    </row>
    <row r="42" spans="1:9" ht="12.75">
      <c r="A42" s="1"/>
      <c r="B42" s="184"/>
      <c r="C42" s="185"/>
      <c r="D42" s="184"/>
      <c r="E42" s="207">
        <f>'MNTHLY PROG RPT1'!D49</f>
        <v>1904000</v>
      </c>
      <c r="F42" s="207">
        <f>'MNTHLY PROG RPT1'!G49</f>
        <v>319731</v>
      </c>
      <c r="G42" s="190"/>
      <c r="H42" s="190"/>
      <c r="I42" s="189"/>
    </row>
    <row r="43" spans="1:9" ht="12.75">
      <c r="A43" s="209"/>
      <c r="B43" s="191"/>
      <c r="C43" s="192"/>
      <c r="D43" s="191"/>
      <c r="E43" s="193"/>
      <c r="F43" s="193"/>
      <c r="G43" s="194"/>
      <c r="H43" s="194"/>
      <c r="I43" s="193"/>
    </row>
    <row r="44" spans="1:9" ht="12.75">
      <c r="A44" s="1"/>
      <c r="D44" s="155"/>
      <c r="E44" s="176"/>
      <c r="F44" s="176"/>
      <c r="G44" s="177"/>
      <c r="H44" s="177"/>
      <c r="I44" s="177"/>
    </row>
    <row r="45" spans="1:9" s="215" customFormat="1" ht="18">
      <c r="A45" s="211"/>
      <c r="B45" s="224" t="s">
        <v>204</v>
      </c>
      <c r="C45" s="212"/>
      <c r="D45" s="212"/>
      <c r="E45" s="213"/>
      <c r="F45" s="213"/>
      <c r="G45" s="214"/>
      <c r="H45" s="214"/>
      <c r="I45" s="216">
        <f>I40+I15</f>
        <v>15986</v>
      </c>
    </row>
    <row r="46" spans="2:9" ht="12.75">
      <c r="B46" s="181"/>
      <c r="C46" s="155"/>
      <c r="D46" s="155"/>
      <c r="E46" s="176"/>
      <c r="F46" s="176"/>
      <c r="G46" s="177"/>
      <c r="H46" s="177"/>
      <c r="I46" s="183"/>
    </row>
    <row r="47" spans="2:9" ht="12.75">
      <c r="B47" s="449" t="s">
        <v>186</v>
      </c>
      <c r="C47" s="449"/>
      <c r="D47" s="449"/>
      <c r="E47" s="449"/>
      <c r="F47" s="449"/>
      <c r="G47" s="449"/>
      <c r="H47" s="178"/>
      <c r="I47" s="178"/>
    </row>
    <row r="48" spans="2:9" ht="12.75">
      <c r="B48" s="178"/>
      <c r="C48" s="178"/>
      <c r="D48" s="178"/>
      <c r="E48" s="178"/>
      <c r="F48" s="178"/>
      <c r="G48" s="178"/>
      <c r="H48" s="178"/>
      <c r="I48" s="178"/>
    </row>
    <row r="49" spans="2:8" ht="12.75">
      <c r="B49" s="446"/>
      <c r="C49" s="446"/>
      <c r="D49" s="446"/>
      <c r="E49" s="446"/>
      <c r="F49" s="217"/>
      <c r="G49" s="228" t="s">
        <v>205</v>
      </c>
      <c r="H49" s="218"/>
    </row>
    <row r="50" spans="2:9" ht="12.75">
      <c r="B50" s="447"/>
      <c r="C50" s="447"/>
      <c r="D50" s="447"/>
      <c r="E50" s="447"/>
      <c r="F50" s="217"/>
      <c r="G50" s="424"/>
      <c r="H50" s="425"/>
      <c r="I50" s="426"/>
    </row>
    <row r="51" spans="2:9" ht="12.75">
      <c r="B51" s="450" t="s">
        <v>54</v>
      </c>
      <c r="C51" s="450"/>
      <c r="D51" s="450"/>
      <c r="E51" s="450"/>
      <c r="F51" s="219"/>
      <c r="G51" s="427"/>
      <c r="H51" s="428"/>
      <c r="I51" s="429"/>
    </row>
    <row r="52" spans="2:9" ht="12.75">
      <c r="B52" s="155"/>
      <c r="C52" s="155"/>
      <c r="D52" s="155"/>
      <c r="E52" s="176"/>
      <c r="F52" s="176"/>
      <c r="G52" s="430"/>
      <c r="H52" s="431"/>
      <c r="I52" s="432"/>
    </row>
    <row r="53" spans="2:9" ht="12.75">
      <c r="B53" s="446"/>
      <c r="C53" s="446"/>
      <c r="D53" s="446"/>
      <c r="E53" s="446"/>
      <c r="F53" s="217"/>
      <c r="G53" s="226" t="s">
        <v>187</v>
      </c>
      <c r="I53" s="227"/>
    </row>
    <row r="54" spans="2:9" ht="12.75">
      <c r="B54" s="447"/>
      <c r="C54" s="447"/>
      <c r="D54" s="447"/>
      <c r="E54" s="447"/>
      <c r="F54" s="176"/>
      <c r="G54" s="176"/>
      <c r="H54" s="177"/>
      <c r="I54" s="177"/>
    </row>
    <row r="55" spans="2:9" ht="12.75">
      <c r="B55" s="448" t="s">
        <v>188</v>
      </c>
      <c r="C55" s="448"/>
      <c r="D55" s="448"/>
      <c r="E55" s="448"/>
      <c r="F55" s="176"/>
      <c r="G55" s="176"/>
      <c r="H55" s="177"/>
      <c r="I55" s="177"/>
    </row>
    <row r="57" spans="2:3" ht="12.75">
      <c r="B57" s="155" t="s">
        <v>184</v>
      </c>
      <c r="C57" s="155"/>
    </row>
    <row r="58" spans="2:3" ht="12.75">
      <c r="B58" s="445" t="s">
        <v>185</v>
      </c>
      <c r="C58" s="445"/>
    </row>
    <row r="59" spans="2:3" ht="12.75">
      <c r="B59" s="445"/>
      <c r="C59" s="445"/>
    </row>
  </sheetData>
  <sheetProtection/>
  <mergeCells count="17">
    <mergeCell ref="A2:I2"/>
    <mergeCell ref="A3:I3"/>
    <mergeCell ref="A4:I4"/>
    <mergeCell ref="A5:I5"/>
    <mergeCell ref="B58:C59"/>
    <mergeCell ref="B53:E54"/>
    <mergeCell ref="B55:E55"/>
    <mergeCell ref="B47:G47"/>
    <mergeCell ref="B49:E50"/>
    <mergeCell ref="B51:E51"/>
    <mergeCell ref="G50:I52"/>
    <mergeCell ref="A12:A13"/>
    <mergeCell ref="B7:C7"/>
    <mergeCell ref="H9:I9"/>
    <mergeCell ref="H10:I10"/>
    <mergeCell ref="C9:E9"/>
    <mergeCell ref="C10:E10"/>
  </mergeCells>
  <printOptions/>
  <pageMargins left="0.42" right="0.36" top="0.53" bottom="0.36" header="0.5" footer="0.32"/>
  <pageSetup horizontalDpi="600" verticalDpi="600" orientation="portrait" scale="85" r:id="rId3"/>
  <legacyDrawing r:id="rId2"/>
</worksheet>
</file>

<file path=xl/worksheets/sheet6.xml><?xml version="1.0" encoding="utf-8"?>
<worksheet xmlns="http://schemas.openxmlformats.org/spreadsheetml/2006/main" xmlns:r="http://schemas.openxmlformats.org/officeDocument/2006/relationships">
  <dimension ref="A1:J59"/>
  <sheetViews>
    <sheetView zoomScalePageLayoutView="0" workbookViewId="0" topLeftCell="A1">
      <selection activeCell="M33" sqref="M33"/>
    </sheetView>
  </sheetViews>
  <sheetFormatPr defaultColWidth="9.140625" defaultRowHeight="12.75"/>
  <cols>
    <col min="1" max="1" width="2.7109375" style="0" customWidth="1"/>
    <col min="2" max="2" width="19.8515625" style="0" customWidth="1"/>
    <col min="3" max="3" width="17.8515625" style="0" customWidth="1"/>
    <col min="4" max="4" width="9.00390625" style="0" customWidth="1"/>
    <col min="5" max="5" width="20.140625" style="0" customWidth="1"/>
    <col min="7" max="7" width="7.00390625" style="0" customWidth="1"/>
    <col min="8" max="8" width="5.8515625" style="0" customWidth="1"/>
    <col min="9" max="9" width="11.7109375" style="0" customWidth="1"/>
    <col min="10" max="10" width="3.00390625" style="0" customWidth="1"/>
  </cols>
  <sheetData>
    <row r="1" ht="12.75">
      <c r="I1" s="155" t="s">
        <v>170</v>
      </c>
    </row>
    <row r="2" spans="1:9" ht="15.75">
      <c r="A2" s="441" t="s">
        <v>206</v>
      </c>
      <c r="B2" s="442"/>
      <c r="C2" s="442"/>
      <c r="D2" s="442"/>
      <c r="E2" s="442"/>
      <c r="F2" s="442"/>
      <c r="G2" s="442"/>
      <c r="H2" s="442"/>
      <c r="I2" s="442"/>
    </row>
    <row r="3" spans="1:9" ht="15">
      <c r="A3" s="443" t="s">
        <v>2</v>
      </c>
      <c r="B3" s="443"/>
      <c r="C3" s="443"/>
      <c r="D3" s="443"/>
      <c r="E3" s="443"/>
      <c r="F3" s="443"/>
      <c r="G3" s="443"/>
      <c r="H3" s="443"/>
      <c r="I3" s="443"/>
    </row>
    <row r="4" spans="1:9" ht="15">
      <c r="A4" s="444" t="s">
        <v>171</v>
      </c>
      <c r="B4" s="444"/>
      <c r="C4" s="444"/>
      <c r="D4" s="444"/>
      <c r="E4" s="444"/>
      <c r="F4" s="444"/>
      <c r="G4" s="444"/>
      <c r="H4" s="444"/>
      <c r="I4" s="444"/>
    </row>
    <row r="5" spans="1:9" ht="15">
      <c r="A5" s="444" t="s">
        <v>33</v>
      </c>
      <c r="B5" s="444"/>
      <c r="C5" s="444"/>
      <c r="D5" s="444"/>
      <c r="E5" s="444"/>
      <c r="F5" s="444"/>
      <c r="G5" s="444"/>
      <c r="H5" s="444"/>
      <c r="I5" s="444"/>
    </row>
    <row r="6" spans="2:5" ht="15.75">
      <c r="B6" s="156"/>
      <c r="C6" s="156"/>
      <c r="D6" s="156"/>
      <c r="E6" s="156"/>
    </row>
    <row r="7" spans="2:5" ht="15.75">
      <c r="B7" s="434" t="s">
        <v>189</v>
      </c>
      <c r="C7" s="435"/>
      <c r="D7" s="180" t="str">
        <f>'MNTHLY EST'!$J$6</f>
        <v>DECEMBER 2020</v>
      </c>
      <c r="E7" s="156"/>
    </row>
    <row r="8" spans="2:9" ht="12.75">
      <c r="B8" s="157"/>
      <c r="C8" s="158"/>
      <c r="D8" s="158"/>
      <c r="E8" s="158"/>
      <c r="F8" s="158"/>
      <c r="G8" s="158"/>
      <c r="H8" s="158"/>
      <c r="I8" s="158"/>
    </row>
    <row r="9" spans="1:9" ht="15">
      <c r="A9" s="13"/>
      <c r="B9" s="158" t="s">
        <v>45</v>
      </c>
      <c r="C9" s="439" t="str">
        <f>'MNTHLY EST'!$D$9</f>
        <v>Prime Contractor Name</v>
      </c>
      <c r="D9" s="439"/>
      <c r="E9" s="439"/>
      <c r="G9" s="179" t="s">
        <v>172</v>
      </c>
      <c r="H9" s="436" t="str">
        <f>'MNTHLY EST'!L10</f>
        <v>XXXXX</v>
      </c>
      <c r="I9" s="437"/>
    </row>
    <row r="10" spans="1:9" ht="12.75">
      <c r="A10" s="13"/>
      <c r="B10" s="158" t="s">
        <v>47</v>
      </c>
      <c r="C10" s="440" t="str">
        <f>'MNTHLY EST'!D12</f>
        <v>Aliiaimoku Bldg, Replace Air Conditioning System</v>
      </c>
      <c r="D10" s="440"/>
      <c r="E10" s="440"/>
      <c r="F10" s="220"/>
      <c r="G10" s="179" t="s">
        <v>173</v>
      </c>
      <c r="H10" s="438" t="str">
        <f>'MNTHLY EST'!K11</f>
        <v>XX-XX-XXXX</v>
      </c>
      <c r="I10" s="437"/>
    </row>
    <row r="11" spans="1:9" ht="12.75">
      <c r="A11" s="159"/>
      <c r="B11" s="159"/>
      <c r="C11" s="160"/>
      <c r="D11" s="160"/>
      <c r="E11" s="160"/>
      <c r="F11" s="161"/>
      <c r="G11" s="161"/>
      <c r="H11" s="161"/>
      <c r="I11" s="161"/>
    </row>
    <row r="12" spans="1:9" ht="0.75" customHeight="1">
      <c r="A12" s="433" t="s">
        <v>174</v>
      </c>
      <c r="B12" s="162"/>
      <c r="C12" s="162"/>
      <c r="D12" s="162"/>
      <c r="E12" s="162"/>
      <c r="F12" s="163"/>
      <c r="G12" s="163"/>
      <c r="H12" s="163"/>
      <c r="I12" s="163"/>
    </row>
    <row r="13" spans="1:9" ht="48" customHeight="1">
      <c r="A13" s="433"/>
      <c r="B13" s="164" t="s">
        <v>194</v>
      </c>
      <c r="C13" s="165" t="s">
        <v>175</v>
      </c>
      <c r="D13" s="166" t="s">
        <v>176</v>
      </c>
      <c r="E13" s="167" t="s">
        <v>209</v>
      </c>
      <c r="F13" s="221" t="s">
        <v>200</v>
      </c>
      <c r="G13" s="167" t="s">
        <v>177</v>
      </c>
      <c r="H13" s="167" t="s">
        <v>191</v>
      </c>
      <c r="I13" s="167" t="s">
        <v>210</v>
      </c>
    </row>
    <row r="14" spans="1:9" ht="12.75">
      <c r="A14" s="168"/>
      <c r="B14" s="169"/>
      <c r="C14" s="169"/>
      <c r="D14" s="169"/>
      <c r="E14" s="170"/>
      <c r="F14" s="170"/>
      <c r="G14" s="171"/>
      <c r="H14" s="171"/>
      <c r="I14" s="171"/>
    </row>
    <row r="15" spans="1:10" s="182" customFormat="1" ht="12.75">
      <c r="A15" s="205"/>
      <c r="B15" s="206" t="str">
        <f>'MNTHLY EST'!D9</f>
        <v>Prime Contractor Name</v>
      </c>
      <c r="C15" s="206" t="s">
        <v>178</v>
      </c>
      <c r="D15" s="206" t="s">
        <v>179</v>
      </c>
      <c r="E15" s="245">
        <f>E42-E40</f>
        <v>107832</v>
      </c>
      <c r="F15" s="245">
        <f>F42-F40</f>
        <v>107832</v>
      </c>
      <c r="G15" s="225">
        <f>F15/E15</f>
        <v>1</v>
      </c>
      <c r="H15" s="208">
        <v>0.05</v>
      </c>
      <c r="I15" s="170">
        <f>TRUNC(F15*H15)</f>
        <v>5391</v>
      </c>
      <c r="J15" s="182" t="s">
        <v>198</v>
      </c>
    </row>
    <row r="16" spans="1:9" ht="12.75">
      <c r="A16" s="203"/>
      <c r="B16" s="195"/>
      <c r="C16" s="195"/>
      <c r="D16" s="195"/>
      <c r="E16" s="196"/>
      <c r="F16" s="196"/>
      <c r="G16" s="197"/>
      <c r="H16" s="197"/>
      <c r="I16" s="196"/>
    </row>
    <row r="17" spans="1:9" ht="12.75">
      <c r="A17" s="204"/>
      <c r="B17" s="202"/>
      <c r="C17" s="198"/>
      <c r="D17" s="198"/>
      <c r="E17" s="199"/>
      <c r="F17" s="199"/>
      <c r="G17" s="200"/>
      <c r="H17" s="200"/>
      <c r="I17" s="199"/>
    </row>
    <row r="18" spans="1:9" ht="12.75">
      <c r="A18" s="203"/>
      <c r="B18" s="195"/>
      <c r="C18" s="195"/>
      <c r="D18" s="195"/>
      <c r="E18" s="196"/>
      <c r="F18" s="196"/>
      <c r="G18" s="197"/>
      <c r="H18" s="197"/>
      <c r="I18" s="196"/>
    </row>
    <row r="19" spans="1:9" ht="48">
      <c r="A19" s="172"/>
      <c r="B19" s="166" t="s">
        <v>195</v>
      </c>
      <c r="C19" s="165" t="s">
        <v>175</v>
      </c>
      <c r="D19" s="166" t="s">
        <v>176</v>
      </c>
      <c r="E19" s="167" t="s">
        <v>211</v>
      </c>
      <c r="F19" s="167" t="s">
        <v>200</v>
      </c>
      <c r="G19" s="167" t="s">
        <v>177</v>
      </c>
      <c r="H19" s="167" t="s">
        <v>191</v>
      </c>
      <c r="I19" s="167" t="s">
        <v>212</v>
      </c>
    </row>
    <row r="20" spans="1:9" ht="12.75">
      <c r="A20" s="172"/>
      <c r="B20" s="169"/>
      <c r="C20" s="169"/>
      <c r="D20" s="169"/>
      <c r="E20" s="170"/>
      <c r="F20" s="170"/>
      <c r="G20" s="171"/>
      <c r="H20" s="171"/>
      <c r="I20" s="170"/>
    </row>
    <row r="21" spans="1:9" ht="12.75">
      <c r="A21" s="172"/>
      <c r="B21" s="169" t="s">
        <v>196</v>
      </c>
      <c r="C21" s="169" t="s">
        <v>180</v>
      </c>
      <c r="D21" s="169" t="s">
        <v>181</v>
      </c>
      <c r="E21" s="170">
        <v>10000</v>
      </c>
      <c r="F21" s="207">
        <v>10000</v>
      </c>
      <c r="G21" s="225">
        <f>F21/E21</f>
        <v>1</v>
      </c>
      <c r="H21" s="171">
        <v>0.05</v>
      </c>
      <c r="I21" s="170">
        <f>TRUNC(F21*H21)</f>
        <v>500</v>
      </c>
    </row>
    <row r="22" spans="1:9" ht="12.75">
      <c r="A22" s="172" t="s">
        <v>9</v>
      </c>
      <c r="B22" s="169" t="s">
        <v>197</v>
      </c>
      <c r="C22" s="169" t="s">
        <v>182</v>
      </c>
      <c r="D22" s="169" t="s">
        <v>183</v>
      </c>
      <c r="E22" s="170">
        <v>5000</v>
      </c>
      <c r="F22" s="207">
        <v>5000</v>
      </c>
      <c r="G22" s="225">
        <f aca="true" t="shared" si="0" ref="G22:G38">F22/E22</f>
        <v>1</v>
      </c>
      <c r="H22" s="171">
        <v>0.05</v>
      </c>
      <c r="I22" s="170">
        <f aca="true" t="shared" si="1" ref="I22:I38">TRUNC(F22*H22)</f>
        <v>250</v>
      </c>
    </row>
    <row r="23" spans="1:9" ht="12.75">
      <c r="A23" s="172"/>
      <c r="B23" s="169"/>
      <c r="C23" s="169"/>
      <c r="D23" s="169"/>
      <c r="E23" s="170"/>
      <c r="F23" s="207"/>
      <c r="G23" s="225" t="e">
        <f t="shared" si="0"/>
        <v>#DIV/0!</v>
      </c>
      <c r="H23" s="171">
        <v>0.05</v>
      </c>
      <c r="I23" s="170">
        <f t="shared" si="1"/>
        <v>0</v>
      </c>
    </row>
    <row r="24" spans="1:9" ht="12.75">
      <c r="A24" s="172"/>
      <c r="B24" s="173"/>
      <c r="C24" s="173"/>
      <c r="D24" s="173"/>
      <c r="E24" s="174"/>
      <c r="F24" s="207"/>
      <c r="G24" s="225" t="e">
        <f t="shared" si="0"/>
        <v>#DIV/0!</v>
      </c>
      <c r="H24" s="175">
        <v>0.05</v>
      </c>
      <c r="I24" s="170">
        <f t="shared" si="1"/>
        <v>0</v>
      </c>
    </row>
    <row r="25" spans="1:9" ht="12.75">
      <c r="A25" s="9"/>
      <c r="B25" s="173"/>
      <c r="C25" s="173"/>
      <c r="D25" s="173"/>
      <c r="E25" s="174"/>
      <c r="F25" s="207"/>
      <c r="G25" s="225" t="e">
        <f t="shared" si="0"/>
        <v>#DIV/0!</v>
      </c>
      <c r="H25" s="175">
        <v>0.05</v>
      </c>
      <c r="I25" s="170">
        <f t="shared" si="1"/>
        <v>0</v>
      </c>
    </row>
    <row r="26" spans="1:9" ht="12.75">
      <c r="A26" s="9"/>
      <c r="B26" s="173"/>
      <c r="C26" s="173"/>
      <c r="D26" s="173"/>
      <c r="E26" s="174"/>
      <c r="F26" s="207"/>
      <c r="G26" s="225" t="e">
        <f t="shared" si="0"/>
        <v>#DIV/0!</v>
      </c>
      <c r="H26" s="175">
        <v>0.05</v>
      </c>
      <c r="I26" s="170">
        <f t="shared" si="1"/>
        <v>0</v>
      </c>
    </row>
    <row r="27" spans="1:9" ht="12.75">
      <c r="A27" s="9"/>
      <c r="B27" s="173"/>
      <c r="C27" s="173"/>
      <c r="D27" s="173"/>
      <c r="E27" s="174"/>
      <c r="F27" s="207"/>
      <c r="G27" s="225" t="e">
        <f t="shared" si="0"/>
        <v>#DIV/0!</v>
      </c>
      <c r="H27" s="175">
        <v>0.05</v>
      </c>
      <c r="I27" s="170">
        <f t="shared" si="1"/>
        <v>0</v>
      </c>
    </row>
    <row r="28" spans="1:9" ht="12.75">
      <c r="A28" s="9"/>
      <c r="B28" s="173"/>
      <c r="C28" s="173"/>
      <c r="D28" s="173"/>
      <c r="E28" s="174"/>
      <c r="F28" s="207"/>
      <c r="G28" s="225" t="e">
        <f t="shared" si="0"/>
        <v>#DIV/0!</v>
      </c>
      <c r="H28" s="175">
        <v>0.05</v>
      </c>
      <c r="I28" s="170">
        <f t="shared" si="1"/>
        <v>0</v>
      </c>
    </row>
    <row r="29" spans="1:9" ht="12.75">
      <c r="A29" s="9"/>
      <c r="B29" s="173"/>
      <c r="C29" s="173"/>
      <c r="D29" s="173"/>
      <c r="E29" s="174"/>
      <c r="F29" s="207"/>
      <c r="G29" s="225" t="e">
        <f t="shared" si="0"/>
        <v>#DIV/0!</v>
      </c>
      <c r="H29" s="175">
        <v>0.05</v>
      </c>
      <c r="I29" s="170">
        <f t="shared" si="1"/>
        <v>0</v>
      </c>
    </row>
    <row r="30" spans="1:9" ht="12.75">
      <c r="A30" s="9"/>
      <c r="B30" s="173"/>
      <c r="C30" s="173"/>
      <c r="D30" s="173"/>
      <c r="E30" s="174"/>
      <c r="F30" s="207"/>
      <c r="G30" s="225" t="e">
        <f t="shared" si="0"/>
        <v>#DIV/0!</v>
      </c>
      <c r="H30" s="175">
        <v>0.05</v>
      </c>
      <c r="I30" s="170">
        <f t="shared" si="1"/>
        <v>0</v>
      </c>
    </row>
    <row r="31" spans="1:9" ht="12.75">
      <c r="A31" s="9"/>
      <c r="B31" s="173"/>
      <c r="C31" s="173"/>
      <c r="D31" s="173"/>
      <c r="E31" s="174"/>
      <c r="F31" s="207"/>
      <c r="G31" s="225" t="e">
        <f t="shared" si="0"/>
        <v>#DIV/0!</v>
      </c>
      <c r="H31" s="175">
        <v>0.05</v>
      </c>
      <c r="I31" s="170">
        <f t="shared" si="1"/>
        <v>0</v>
      </c>
    </row>
    <row r="32" spans="1:9" ht="12.75">
      <c r="A32" s="9"/>
      <c r="B32" s="173"/>
      <c r="C32" s="173"/>
      <c r="D32" s="173"/>
      <c r="E32" s="174"/>
      <c r="F32" s="207"/>
      <c r="G32" s="225" t="e">
        <f t="shared" si="0"/>
        <v>#DIV/0!</v>
      </c>
      <c r="H32" s="175">
        <v>0.05</v>
      </c>
      <c r="I32" s="170">
        <f t="shared" si="1"/>
        <v>0</v>
      </c>
    </row>
    <row r="33" spans="1:9" ht="12.75">
      <c r="A33" s="9"/>
      <c r="B33" s="173"/>
      <c r="C33" s="173"/>
      <c r="D33" s="173"/>
      <c r="E33" s="174"/>
      <c r="F33" s="207"/>
      <c r="G33" s="225" t="e">
        <f t="shared" si="0"/>
        <v>#DIV/0!</v>
      </c>
      <c r="H33" s="175">
        <v>0.05</v>
      </c>
      <c r="I33" s="170">
        <f t="shared" si="1"/>
        <v>0</v>
      </c>
    </row>
    <row r="34" spans="1:9" ht="12.75">
      <c r="A34" s="9"/>
      <c r="B34" s="173"/>
      <c r="C34" s="173"/>
      <c r="D34" s="173"/>
      <c r="E34" s="174"/>
      <c r="F34" s="207"/>
      <c r="G34" s="225" t="e">
        <f t="shared" si="0"/>
        <v>#DIV/0!</v>
      </c>
      <c r="H34" s="175">
        <v>0.05</v>
      </c>
      <c r="I34" s="170">
        <f t="shared" si="1"/>
        <v>0</v>
      </c>
    </row>
    <row r="35" spans="1:9" ht="12.75">
      <c r="A35" s="9"/>
      <c r="B35" s="173"/>
      <c r="C35" s="173"/>
      <c r="D35" s="173"/>
      <c r="E35" s="174"/>
      <c r="F35" s="207"/>
      <c r="G35" s="225" t="e">
        <f t="shared" si="0"/>
        <v>#DIV/0!</v>
      </c>
      <c r="H35" s="175">
        <v>0.05</v>
      </c>
      <c r="I35" s="170">
        <f t="shared" si="1"/>
        <v>0</v>
      </c>
    </row>
    <row r="36" spans="1:9" ht="12.75">
      <c r="A36" s="9"/>
      <c r="B36" s="173"/>
      <c r="C36" s="173"/>
      <c r="D36" s="173"/>
      <c r="E36" s="174"/>
      <c r="F36" s="207"/>
      <c r="G36" s="225" t="e">
        <f t="shared" si="0"/>
        <v>#DIV/0!</v>
      </c>
      <c r="H36" s="175">
        <v>0.05</v>
      </c>
      <c r="I36" s="170">
        <f t="shared" si="1"/>
        <v>0</v>
      </c>
    </row>
    <row r="37" spans="1:9" ht="12.75">
      <c r="A37" s="9"/>
      <c r="B37" s="173"/>
      <c r="C37" s="173"/>
      <c r="D37" s="173"/>
      <c r="E37" s="174"/>
      <c r="F37" s="207"/>
      <c r="G37" s="225" t="e">
        <f t="shared" si="0"/>
        <v>#DIV/0!</v>
      </c>
      <c r="H37" s="175">
        <v>0.05</v>
      </c>
      <c r="I37" s="170">
        <f t="shared" si="1"/>
        <v>0</v>
      </c>
    </row>
    <row r="38" spans="1:9" ht="12.75">
      <c r="A38" s="9"/>
      <c r="B38" s="173"/>
      <c r="C38" s="173"/>
      <c r="D38" s="173"/>
      <c r="E38" s="174"/>
      <c r="F38" s="207"/>
      <c r="G38" s="225" t="e">
        <f t="shared" si="0"/>
        <v>#DIV/0!</v>
      </c>
      <c r="H38" s="175">
        <v>0.05</v>
      </c>
      <c r="I38" s="170">
        <f t="shared" si="1"/>
        <v>0</v>
      </c>
    </row>
    <row r="39" spans="1:9" ht="12.75">
      <c r="A39" s="9"/>
      <c r="B39" s="210"/>
      <c r="C39" s="173"/>
      <c r="D39" s="173"/>
      <c r="E39" s="174"/>
      <c r="F39" s="174"/>
      <c r="G39" s="175"/>
      <c r="H39" s="175"/>
      <c r="I39" s="174"/>
    </row>
    <row r="40" spans="1:10" s="182" customFormat="1" ht="12.75">
      <c r="A40" s="222"/>
      <c r="B40" s="210" t="s">
        <v>190</v>
      </c>
      <c r="C40" s="210"/>
      <c r="D40" s="210"/>
      <c r="E40" s="223">
        <f>SUM(E21:E39)</f>
        <v>15000</v>
      </c>
      <c r="F40" s="223">
        <f>SUM(F21:F39)</f>
        <v>15000</v>
      </c>
      <c r="G40" s="223"/>
      <c r="H40" s="223"/>
      <c r="I40" s="223">
        <f>SUM(I21:I39)</f>
        <v>750</v>
      </c>
      <c r="J40" s="182" t="s">
        <v>199</v>
      </c>
    </row>
    <row r="41" spans="1:9" ht="12.75">
      <c r="A41" s="188"/>
      <c r="B41" s="201"/>
      <c r="C41" s="186"/>
      <c r="D41" s="186"/>
      <c r="E41" s="187"/>
      <c r="F41" s="187"/>
      <c r="G41" s="187"/>
      <c r="H41" s="187"/>
      <c r="I41" s="187"/>
    </row>
    <row r="42" spans="1:9" ht="12.75">
      <c r="A42" s="1"/>
      <c r="B42" s="184"/>
      <c r="C42" s="185"/>
      <c r="D42" s="184"/>
      <c r="E42" s="207">
        <f>'CHANGE ORDERS'!D68</f>
        <v>122832</v>
      </c>
      <c r="F42" s="207">
        <f>'CHANGE ORDERS'!G68</f>
        <v>122832</v>
      </c>
      <c r="G42" s="190"/>
      <c r="H42" s="190"/>
      <c r="I42" s="189"/>
    </row>
    <row r="43" spans="1:9" ht="12.75">
      <c r="A43" s="209"/>
      <c r="B43" s="191"/>
      <c r="C43" s="192"/>
      <c r="D43" s="191"/>
      <c r="E43" s="193"/>
      <c r="F43" s="193"/>
      <c r="G43" s="194"/>
      <c r="H43" s="194"/>
      <c r="I43" s="193"/>
    </row>
    <row r="44" spans="1:9" ht="12.75">
      <c r="A44" s="1"/>
      <c r="D44" s="155"/>
      <c r="E44" s="176"/>
      <c r="F44" s="176"/>
      <c r="G44" s="177"/>
      <c r="H44" s="177"/>
      <c r="I44" s="177"/>
    </row>
    <row r="45" spans="1:9" s="215" customFormat="1" ht="18">
      <c r="A45" s="211"/>
      <c r="B45" s="229" t="s">
        <v>207</v>
      </c>
      <c r="C45" s="212"/>
      <c r="D45" s="212"/>
      <c r="E45" s="213"/>
      <c r="F45" s="213"/>
      <c r="G45" s="214"/>
      <c r="H45" s="214"/>
      <c r="I45" s="216">
        <f>I40+I15</f>
        <v>6141</v>
      </c>
    </row>
    <row r="46" spans="2:9" ht="12.75">
      <c r="B46" s="181"/>
      <c r="C46" s="155"/>
      <c r="D46" s="155"/>
      <c r="E46" s="176"/>
      <c r="F46" s="176"/>
      <c r="G46" s="177"/>
      <c r="H46" s="177"/>
      <c r="I46" s="183"/>
    </row>
    <row r="47" spans="2:9" ht="12.75">
      <c r="B47" s="449" t="s">
        <v>186</v>
      </c>
      <c r="C47" s="449"/>
      <c r="D47" s="449"/>
      <c r="E47" s="449"/>
      <c r="F47" s="449"/>
      <c r="G47" s="449"/>
      <c r="H47" s="178"/>
      <c r="I47" s="178"/>
    </row>
    <row r="48" spans="2:9" ht="12.75">
      <c r="B48" s="178"/>
      <c r="C48" s="178"/>
      <c r="D48" s="178"/>
      <c r="E48" s="178"/>
      <c r="F48" s="178"/>
      <c r="G48" s="178"/>
      <c r="H48" s="178"/>
      <c r="I48" s="178"/>
    </row>
    <row r="49" spans="2:8" ht="12.75">
      <c r="B49" s="446"/>
      <c r="C49" s="446"/>
      <c r="D49" s="446"/>
      <c r="E49" s="446"/>
      <c r="F49" s="217"/>
      <c r="G49" s="228" t="s">
        <v>205</v>
      </c>
      <c r="H49" s="218"/>
    </row>
    <row r="50" spans="2:9" ht="12.75">
      <c r="B50" s="447"/>
      <c r="C50" s="447"/>
      <c r="D50" s="447"/>
      <c r="E50" s="447"/>
      <c r="F50" s="217"/>
      <c r="G50" s="424"/>
      <c r="H50" s="425"/>
      <c r="I50" s="426"/>
    </row>
    <row r="51" spans="2:9" ht="12.75">
      <c r="B51" s="450" t="s">
        <v>54</v>
      </c>
      <c r="C51" s="450"/>
      <c r="D51" s="450"/>
      <c r="E51" s="450"/>
      <c r="F51" s="219"/>
      <c r="G51" s="427"/>
      <c r="H51" s="428"/>
      <c r="I51" s="429"/>
    </row>
    <row r="52" spans="2:9" ht="12.75">
      <c r="B52" s="155"/>
      <c r="C52" s="155"/>
      <c r="D52" s="155"/>
      <c r="E52" s="176"/>
      <c r="F52" s="176"/>
      <c r="G52" s="430"/>
      <c r="H52" s="431"/>
      <c r="I52" s="432"/>
    </row>
    <row r="53" spans="2:9" ht="12.75">
      <c r="B53" s="446"/>
      <c r="C53" s="446"/>
      <c r="D53" s="446"/>
      <c r="E53" s="446"/>
      <c r="F53" s="217"/>
      <c r="G53" s="226" t="s">
        <v>187</v>
      </c>
      <c r="I53" s="227"/>
    </row>
    <row r="54" spans="2:9" ht="12.75">
      <c r="B54" s="447"/>
      <c r="C54" s="447"/>
      <c r="D54" s="447"/>
      <c r="E54" s="447"/>
      <c r="F54" s="176"/>
      <c r="G54" s="176"/>
      <c r="H54" s="177"/>
      <c r="I54" s="177"/>
    </row>
    <row r="55" spans="2:9" ht="12.75">
      <c r="B55" s="448" t="s">
        <v>188</v>
      </c>
      <c r="C55" s="448"/>
      <c r="D55" s="448"/>
      <c r="E55" s="448"/>
      <c r="F55" s="176"/>
      <c r="G55" s="176"/>
      <c r="H55" s="177"/>
      <c r="I55" s="177"/>
    </row>
    <row r="57" spans="2:3" ht="12.75">
      <c r="B57" s="155" t="s">
        <v>184</v>
      </c>
      <c r="C57" s="155"/>
    </row>
    <row r="58" spans="2:3" ht="12.75">
      <c r="B58" s="445" t="s">
        <v>185</v>
      </c>
      <c r="C58" s="445"/>
    </row>
    <row r="59" spans="2:3" ht="12.75">
      <c r="B59" s="445"/>
      <c r="C59" s="445"/>
    </row>
  </sheetData>
  <sheetProtection/>
  <mergeCells count="17">
    <mergeCell ref="A2:I2"/>
    <mergeCell ref="A3:I3"/>
    <mergeCell ref="A4:I4"/>
    <mergeCell ref="A5:I5"/>
    <mergeCell ref="A12:A13"/>
    <mergeCell ref="B7:C7"/>
    <mergeCell ref="H9:I9"/>
    <mergeCell ref="H10:I10"/>
    <mergeCell ref="C9:E9"/>
    <mergeCell ref="C10:E10"/>
    <mergeCell ref="B58:C59"/>
    <mergeCell ref="B53:E54"/>
    <mergeCell ref="B55:E55"/>
    <mergeCell ref="B47:G47"/>
    <mergeCell ref="B49:E50"/>
    <mergeCell ref="B51:E51"/>
    <mergeCell ref="G50:I52"/>
  </mergeCells>
  <printOptions/>
  <pageMargins left="0.42" right="0.36" top="0.53" bottom="0.36" header="0.5" footer="0.32"/>
  <pageSetup horizontalDpi="600" verticalDpi="600" orientation="portrait" scale="85" r:id="rId3"/>
  <legacyDrawing r:id="rId2"/>
</worksheet>
</file>

<file path=xl/worksheets/sheet7.xml><?xml version="1.0" encoding="utf-8"?>
<worksheet xmlns="http://schemas.openxmlformats.org/spreadsheetml/2006/main" xmlns:r="http://schemas.openxmlformats.org/officeDocument/2006/relationships">
  <sheetPr>
    <tabColor indexed="43"/>
    <pageSetUpPr fitToPage="1"/>
  </sheetPr>
  <dimension ref="A1:P75"/>
  <sheetViews>
    <sheetView zoomScalePageLayoutView="0" workbookViewId="0" topLeftCell="A1">
      <pane ySplit="7" topLeftCell="A8" activePane="bottomLeft" state="frozen"/>
      <selection pane="topLeft" activeCell="A1" sqref="A1"/>
      <selection pane="bottomLeft" activeCell="B8" sqref="B8:C8"/>
    </sheetView>
  </sheetViews>
  <sheetFormatPr defaultColWidth="9.140625" defaultRowHeight="12.75"/>
  <cols>
    <col min="1" max="1" width="4.140625" style="0" customWidth="1"/>
    <col min="2" max="2" width="23.140625" style="0" customWidth="1"/>
    <col min="3" max="3" width="11.00390625" style="0" customWidth="1"/>
    <col min="4" max="4" width="15.7109375" style="0" customWidth="1"/>
    <col min="5" max="5" width="18.00390625" style="0" customWidth="1"/>
    <col min="6" max="6" width="14.8515625" style="0" customWidth="1"/>
    <col min="7" max="8" width="6.57421875" style="0" customWidth="1"/>
    <col min="13" max="13" width="3.28125" style="0" customWidth="1"/>
    <col min="14" max="14" width="3.421875" style="0" customWidth="1"/>
    <col min="15" max="15" width="3.57421875" style="0" customWidth="1"/>
  </cols>
  <sheetData>
    <row r="1" spans="1:9" ht="15">
      <c r="A1" s="20" t="s">
        <v>55</v>
      </c>
      <c r="B1" s="21"/>
      <c r="C1" s="21"/>
      <c r="D1" s="21"/>
      <c r="E1" s="22"/>
      <c r="F1" s="23" t="s">
        <v>63</v>
      </c>
      <c r="G1" s="18">
        <v>2</v>
      </c>
      <c r="H1" s="18" t="s">
        <v>57</v>
      </c>
      <c r="I1" s="18">
        <f>'MNTHLY PROG RPT1'!$I$1</f>
        <v>0</v>
      </c>
    </row>
    <row r="2" spans="1:14" ht="15">
      <c r="A2" s="454" t="s">
        <v>2</v>
      </c>
      <c r="B2" s="443"/>
      <c r="C2" s="443"/>
      <c r="D2" s="443"/>
      <c r="E2" s="455"/>
      <c r="F2" s="468"/>
      <c r="G2" s="469"/>
      <c r="H2" s="469"/>
      <c r="I2" s="470"/>
      <c r="J2" s="14"/>
      <c r="K2" s="14"/>
      <c r="L2" s="14"/>
      <c r="M2" s="14"/>
      <c r="N2" s="14"/>
    </row>
    <row r="3" spans="1:16" ht="30">
      <c r="A3" s="456" t="s">
        <v>77</v>
      </c>
      <c r="B3" s="444"/>
      <c r="C3" s="444"/>
      <c r="D3" s="444"/>
      <c r="E3" s="457"/>
      <c r="F3" s="17" t="s">
        <v>64</v>
      </c>
      <c r="G3" s="462" t="str">
        <f>'MNTHLY PROG RPT1'!$G$3</f>
        <v>DECEMBER 2020</v>
      </c>
      <c r="H3" s="463"/>
      <c r="I3" s="464"/>
      <c r="J3" s="14"/>
      <c r="K3" s="14" t="s">
        <v>9</v>
      </c>
      <c r="L3" s="14"/>
      <c r="M3" s="452"/>
      <c r="N3" s="452"/>
      <c r="O3" s="452"/>
      <c r="P3" s="452"/>
    </row>
    <row r="4" spans="1:14" ht="18">
      <c r="A4" s="458" t="s">
        <v>56</v>
      </c>
      <c r="B4" s="459"/>
      <c r="C4" s="459"/>
      <c r="D4" s="459"/>
      <c r="E4" s="460"/>
      <c r="F4" s="475" t="s">
        <v>65</v>
      </c>
      <c r="G4" s="475"/>
      <c r="H4" s="471">
        <f>'MNTHLY EST'!$E$30</f>
        <v>18</v>
      </c>
      <c r="I4" s="472"/>
      <c r="J4" s="14"/>
      <c r="K4" s="14" t="s">
        <v>9</v>
      </c>
      <c r="L4" s="14"/>
      <c r="M4" s="14"/>
      <c r="N4" s="14"/>
    </row>
    <row r="5" spans="1:14" ht="4.5" customHeight="1">
      <c r="A5" s="465"/>
      <c r="B5" s="466"/>
      <c r="C5" s="466"/>
      <c r="D5" s="466"/>
      <c r="E5" s="466"/>
      <c r="F5" s="466"/>
      <c r="G5" s="466"/>
      <c r="H5" s="466"/>
      <c r="I5" s="467"/>
      <c r="J5" s="15"/>
      <c r="K5" s="15"/>
      <c r="L5" s="15"/>
      <c r="M5" s="15"/>
      <c r="N5" s="15"/>
    </row>
    <row r="6" spans="1:15" ht="15">
      <c r="A6" s="400" t="str">
        <f>CONCATENATE("PROJECT: ",'MNTHLY EST'!$D$12)</f>
        <v>PROJECT: Aliiaimoku Bldg, Replace Air Conditioning System</v>
      </c>
      <c r="B6" s="401"/>
      <c r="C6" s="401"/>
      <c r="D6" s="401"/>
      <c r="E6" s="401"/>
      <c r="F6" s="401"/>
      <c r="G6" s="411" t="str">
        <f>CONCATENATE("Job#: ",'MNTHLY EST'!$K$11)</f>
        <v>Job#: XX-XX-XXXX</v>
      </c>
      <c r="H6" s="412"/>
      <c r="I6" s="413"/>
      <c r="J6" s="13" t="s">
        <v>9</v>
      </c>
      <c r="K6" s="13" t="s">
        <v>9</v>
      </c>
      <c r="L6" s="13" t="s">
        <v>9</v>
      </c>
      <c r="M6" s="13" t="s">
        <v>9</v>
      </c>
      <c r="N6" s="13"/>
      <c r="O6" s="13"/>
    </row>
    <row r="7" spans="1:9" ht="49.5" customHeight="1">
      <c r="A7" s="24" t="s">
        <v>58</v>
      </c>
      <c r="B7" s="461" t="s">
        <v>59</v>
      </c>
      <c r="C7" s="453"/>
      <c r="D7" s="19" t="s">
        <v>60</v>
      </c>
      <c r="E7" s="19" t="s">
        <v>71</v>
      </c>
      <c r="F7" s="19" t="s">
        <v>72</v>
      </c>
      <c r="G7" s="453" t="s">
        <v>61</v>
      </c>
      <c r="H7" s="453"/>
      <c r="I7" s="131" t="s">
        <v>62</v>
      </c>
    </row>
    <row r="8" spans="1:9" ht="12.75">
      <c r="A8" s="12">
        <v>36</v>
      </c>
      <c r="B8" s="375"/>
      <c r="C8" s="375"/>
      <c r="D8" s="132">
        <v>0</v>
      </c>
      <c r="E8" s="135">
        <v>0</v>
      </c>
      <c r="F8" s="135">
        <v>0</v>
      </c>
      <c r="G8" s="451">
        <f aca="true" t="shared" si="0" ref="G8:G25">E8+F8</f>
        <v>0</v>
      </c>
      <c r="H8" s="451"/>
      <c r="I8" s="25" t="e">
        <f aca="true" t="shared" si="1" ref="I8:I68">G8/D8</f>
        <v>#DIV/0!</v>
      </c>
    </row>
    <row r="9" spans="1:9" ht="12.75">
      <c r="A9" s="12">
        <v>37</v>
      </c>
      <c r="B9" s="375"/>
      <c r="C9" s="375"/>
      <c r="D9" s="132"/>
      <c r="E9" s="135"/>
      <c r="F9" s="135"/>
      <c r="G9" s="451">
        <f t="shared" si="0"/>
        <v>0</v>
      </c>
      <c r="H9" s="451"/>
      <c r="I9" s="25" t="e">
        <f t="shared" si="1"/>
        <v>#DIV/0!</v>
      </c>
    </row>
    <row r="10" spans="1:9" ht="12.75">
      <c r="A10" s="12">
        <v>38</v>
      </c>
      <c r="B10" s="375"/>
      <c r="C10" s="375"/>
      <c r="D10" s="132"/>
      <c r="E10" s="135"/>
      <c r="F10" s="135"/>
      <c r="G10" s="451">
        <f t="shared" si="0"/>
        <v>0</v>
      </c>
      <c r="H10" s="451"/>
      <c r="I10" s="25" t="e">
        <f t="shared" si="1"/>
        <v>#DIV/0!</v>
      </c>
    </row>
    <row r="11" spans="1:9" ht="12.75">
      <c r="A11" s="12">
        <v>39</v>
      </c>
      <c r="B11" s="375"/>
      <c r="C11" s="375"/>
      <c r="D11" s="132"/>
      <c r="E11" s="135"/>
      <c r="F11" s="135"/>
      <c r="G11" s="451">
        <f t="shared" si="0"/>
        <v>0</v>
      </c>
      <c r="H11" s="451"/>
      <c r="I11" s="25" t="e">
        <f t="shared" si="1"/>
        <v>#DIV/0!</v>
      </c>
    </row>
    <row r="12" spans="1:9" ht="12.75">
      <c r="A12" s="12">
        <v>40</v>
      </c>
      <c r="B12" s="375"/>
      <c r="C12" s="375"/>
      <c r="D12" s="132"/>
      <c r="E12" s="135"/>
      <c r="F12" s="135"/>
      <c r="G12" s="451">
        <f t="shared" si="0"/>
        <v>0</v>
      </c>
      <c r="H12" s="451"/>
      <c r="I12" s="25" t="e">
        <f t="shared" si="1"/>
        <v>#DIV/0!</v>
      </c>
    </row>
    <row r="13" spans="1:9" ht="12.75">
      <c r="A13" s="12">
        <v>41</v>
      </c>
      <c r="B13" s="375"/>
      <c r="C13" s="375"/>
      <c r="D13" s="132"/>
      <c r="E13" s="135"/>
      <c r="F13" s="135"/>
      <c r="G13" s="451">
        <f t="shared" si="0"/>
        <v>0</v>
      </c>
      <c r="H13" s="451"/>
      <c r="I13" s="25" t="e">
        <f t="shared" si="1"/>
        <v>#DIV/0!</v>
      </c>
    </row>
    <row r="14" spans="1:9" ht="12.75">
      <c r="A14" s="12">
        <v>42</v>
      </c>
      <c r="B14" s="375"/>
      <c r="C14" s="375"/>
      <c r="D14" s="132"/>
      <c r="E14" s="135"/>
      <c r="F14" s="135"/>
      <c r="G14" s="451">
        <f t="shared" si="0"/>
        <v>0</v>
      </c>
      <c r="H14" s="451"/>
      <c r="I14" s="25" t="e">
        <f t="shared" si="1"/>
        <v>#DIV/0!</v>
      </c>
    </row>
    <row r="15" spans="1:9" ht="12.75">
      <c r="A15" s="12">
        <v>43</v>
      </c>
      <c r="B15" s="375"/>
      <c r="C15" s="375"/>
      <c r="D15" s="132"/>
      <c r="E15" s="135"/>
      <c r="F15" s="135"/>
      <c r="G15" s="451">
        <f t="shared" si="0"/>
        <v>0</v>
      </c>
      <c r="H15" s="451"/>
      <c r="I15" s="25" t="e">
        <f t="shared" si="1"/>
        <v>#DIV/0!</v>
      </c>
    </row>
    <row r="16" spans="1:9" ht="12.75">
      <c r="A16" s="12">
        <v>44</v>
      </c>
      <c r="B16" s="375"/>
      <c r="C16" s="375"/>
      <c r="D16" s="132"/>
      <c r="E16" s="135"/>
      <c r="F16" s="135"/>
      <c r="G16" s="451">
        <f t="shared" si="0"/>
        <v>0</v>
      </c>
      <c r="H16" s="451"/>
      <c r="I16" s="25" t="e">
        <f t="shared" si="1"/>
        <v>#DIV/0!</v>
      </c>
    </row>
    <row r="17" spans="1:9" ht="12.75">
      <c r="A17" s="12">
        <v>45</v>
      </c>
      <c r="B17" s="375"/>
      <c r="C17" s="375"/>
      <c r="D17" s="132"/>
      <c r="E17" s="135"/>
      <c r="F17" s="135"/>
      <c r="G17" s="451">
        <f t="shared" si="0"/>
        <v>0</v>
      </c>
      <c r="H17" s="451"/>
      <c r="I17" s="25" t="e">
        <f t="shared" si="1"/>
        <v>#DIV/0!</v>
      </c>
    </row>
    <row r="18" spans="1:9" ht="12.75">
      <c r="A18" s="12">
        <v>46</v>
      </c>
      <c r="B18" s="375"/>
      <c r="C18" s="375"/>
      <c r="D18" s="132"/>
      <c r="E18" s="135"/>
      <c r="F18" s="135"/>
      <c r="G18" s="451">
        <f t="shared" si="0"/>
        <v>0</v>
      </c>
      <c r="H18" s="451"/>
      <c r="I18" s="25" t="e">
        <f t="shared" si="1"/>
        <v>#DIV/0!</v>
      </c>
    </row>
    <row r="19" spans="1:9" ht="12.75">
      <c r="A19" s="12">
        <v>47</v>
      </c>
      <c r="B19" s="375"/>
      <c r="C19" s="375"/>
      <c r="D19" s="132"/>
      <c r="E19" s="135"/>
      <c r="F19" s="135"/>
      <c r="G19" s="451">
        <f t="shared" si="0"/>
        <v>0</v>
      </c>
      <c r="H19" s="451"/>
      <c r="I19" s="25" t="e">
        <f t="shared" si="1"/>
        <v>#DIV/0!</v>
      </c>
    </row>
    <row r="20" spans="1:9" ht="12.75">
      <c r="A20" s="12">
        <v>48</v>
      </c>
      <c r="B20" s="375"/>
      <c r="C20" s="375"/>
      <c r="D20" s="132"/>
      <c r="E20" s="135"/>
      <c r="F20" s="135"/>
      <c r="G20" s="451">
        <f t="shared" si="0"/>
        <v>0</v>
      </c>
      <c r="H20" s="451"/>
      <c r="I20" s="25" t="e">
        <f t="shared" si="1"/>
        <v>#DIV/0!</v>
      </c>
    </row>
    <row r="21" spans="1:9" ht="12.75">
      <c r="A21" s="12">
        <v>49</v>
      </c>
      <c r="B21" s="375"/>
      <c r="C21" s="375"/>
      <c r="D21" s="132"/>
      <c r="E21" s="135"/>
      <c r="F21" s="135"/>
      <c r="G21" s="451">
        <f t="shared" si="0"/>
        <v>0</v>
      </c>
      <c r="H21" s="451"/>
      <c r="I21" s="25" t="e">
        <f t="shared" si="1"/>
        <v>#DIV/0!</v>
      </c>
    </row>
    <row r="22" spans="1:9" ht="12.75">
      <c r="A22" s="12">
        <v>50</v>
      </c>
      <c r="B22" s="375"/>
      <c r="C22" s="375"/>
      <c r="D22" s="132"/>
      <c r="E22" s="135"/>
      <c r="F22" s="135"/>
      <c r="G22" s="451">
        <f t="shared" si="0"/>
        <v>0</v>
      </c>
      <c r="H22" s="451"/>
      <c r="I22" s="25" t="e">
        <f t="shared" si="1"/>
        <v>#DIV/0!</v>
      </c>
    </row>
    <row r="23" spans="1:9" ht="12.75">
      <c r="A23" s="12">
        <v>51</v>
      </c>
      <c r="B23" s="375"/>
      <c r="C23" s="375"/>
      <c r="D23" s="132"/>
      <c r="E23" s="135"/>
      <c r="F23" s="135"/>
      <c r="G23" s="451">
        <f t="shared" si="0"/>
        <v>0</v>
      </c>
      <c r="H23" s="451"/>
      <c r="I23" s="25" t="e">
        <f t="shared" si="1"/>
        <v>#DIV/0!</v>
      </c>
    </row>
    <row r="24" spans="1:9" ht="12.75">
      <c r="A24" s="12">
        <v>52</v>
      </c>
      <c r="B24" s="375"/>
      <c r="C24" s="375"/>
      <c r="D24" s="132"/>
      <c r="E24" s="135"/>
      <c r="F24" s="135"/>
      <c r="G24" s="451">
        <f t="shared" si="0"/>
        <v>0</v>
      </c>
      <c r="H24" s="451"/>
      <c r="I24" s="25" t="e">
        <f t="shared" si="1"/>
        <v>#DIV/0!</v>
      </c>
    </row>
    <row r="25" spans="1:9" ht="12.75">
      <c r="A25" s="12">
        <v>53</v>
      </c>
      <c r="B25" s="375"/>
      <c r="C25" s="375"/>
      <c r="D25" s="132"/>
      <c r="E25" s="135"/>
      <c r="F25" s="135"/>
      <c r="G25" s="451">
        <f t="shared" si="0"/>
        <v>0</v>
      </c>
      <c r="H25" s="451"/>
      <c r="I25" s="25" t="e">
        <f t="shared" si="1"/>
        <v>#DIV/0!</v>
      </c>
    </row>
    <row r="26" spans="1:9" ht="12.75">
      <c r="A26" s="12">
        <v>54</v>
      </c>
      <c r="B26" s="419"/>
      <c r="C26" s="420"/>
      <c r="D26" s="132"/>
      <c r="E26" s="135"/>
      <c r="F26" s="135"/>
      <c r="G26" s="451">
        <f aca="true" t="shared" si="2" ref="G26:G57">E26+F26</f>
        <v>0</v>
      </c>
      <c r="H26" s="451"/>
      <c r="I26" s="25" t="e">
        <f t="shared" si="1"/>
        <v>#DIV/0!</v>
      </c>
    </row>
    <row r="27" spans="1:9" ht="12.75">
      <c r="A27" s="12">
        <v>55</v>
      </c>
      <c r="B27" s="419"/>
      <c r="C27" s="420"/>
      <c r="D27" s="132"/>
      <c r="E27" s="135"/>
      <c r="F27" s="135"/>
      <c r="G27" s="451">
        <f t="shared" si="2"/>
        <v>0</v>
      </c>
      <c r="H27" s="451"/>
      <c r="I27" s="25" t="e">
        <f t="shared" si="1"/>
        <v>#DIV/0!</v>
      </c>
    </row>
    <row r="28" spans="1:9" ht="12.75">
      <c r="A28" s="12">
        <v>56</v>
      </c>
      <c r="B28" s="419"/>
      <c r="C28" s="420"/>
      <c r="D28" s="132"/>
      <c r="E28" s="135"/>
      <c r="F28" s="135"/>
      <c r="G28" s="451">
        <f t="shared" si="2"/>
        <v>0</v>
      </c>
      <c r="H28" s="451"/>
      <c r="I28" s="25" t="e">
        <f t="shared" si="1"/>
        <v>#DIV/0!</v>
      </c>
    </row>
    <row r="29" spans="1:9" ht="12.75">
      <c r="A29" s="12">
        <v>57</v>
      </c>
      <c r="B29" s="419"/>
      <c r="C29" s="420"/>
      <c r="D29" s="132"/>
      <c r="E29" s="135"/>
      <c r="F29" s="135"/>
      <c r="G29" s="451">
        <f t="shared" si="2"/>
        <v>0</v>
      </c>
      <c r="H29" s="451"/>
      <c r="I29" s="25" t="e">
        <f t="shared" si="1"/>
        <v>#DIV/0!</v>
      </c>
    </row>
    <row r="30" spans="1:9" ht="12.75">
      <c r="A30" s="12">
        <v>58</v>
      </c>
      <c r="B30" s="419"/>
      <c r="C30" s="420"/>
      <c r="D30" s="132"/>
      <c r="E30" s="135"/>
      <c r="F30" s="135"/>
      <c r="G30" s="451">
        <f t="shared" si="2"/>
        <v>0</v>
      </c>
      <c r="H30" s="451"/>
      <c r="I30" s="25" t="e">
        <f t="shared" si="1"/>
        <v>#DIV/0!</v>
      </c>
    </row>
    <row r="31" spans="1:9" ht="12.75">
      <c r="A31" s="12">
        <v>59</v>
      </c>
      <c r="B31" s="419"/>
      <c r="C31" s="420"/>
      <c r="D31" s="132"/>
      <c r="E31" s="135"/>
      <c r="F31" s="135"/>
      <c r="G31" s="451">
        <f t="shared" si="2"/>
        <v>0</v>
      </c>
      <c r="H31" s="451"/>
      <c r="I31" s="25" t="e">
        <f t="shared" si="1"/>
        <v>#DIV/0!</v>
      </c>
    </row>
    <row r="32" spans="1:9" ht="12.75">
      <c r="A32" s="12">
        <v>60</v>
      </c>
      <c r="B32" s="419"/>
      <c r="C32" s="420"/>
      <c r="D32" s="132"/>
      <c r="E32" s="135"/>
      <c r="F32" s="135"/>
      <c r="G32" s="451">
        <f t="shared" si="2"/>
        <v>0</v>
      </c>
      <c r="H32" s="451"/>
      <c r="I32" s="25" t="e">
        <f t="shared" si="1"/>
        <v>#DIV/0!</v>
      </c>
    </row>
    <row r="33" spans="1:9" ht="12.75">
      <c r="A33" s="12">
        <v>61</v>
      </c>
      <c r="B33" s="419"/>
      <c r="C33" s="420"/>
      <c r="D33" s="132"/>
      <c r="E33" s="135"/>
      <c r="F33" s="135"/>
      <c r="G33" s="451">
        <f t="shared" si="2"/>
        <v>0</v>
      </c>
      <c r="H33" s="451"/>
      <c r="I33" s="25" t="e">
        <f t="shared" si="1"/>
        <v>#DIV/0!</v>
      </c>
    </row>
    <row r="34" spans="1:9" ht="12.75">
      <c r="A34" s="12">
        <v>62</v>
      </c>
      <c r="B34" s="419"/>
      <c r="C34" s="420"/>
      <c r="D34" s="132"/>
      <c r="E34" s="135"/>
      <c r="F34" s="135"/>
      <c r="G34" s="451">
        <f t="shared" si="2"/>
        <v>0</v>
      </c>
      <c r="H34" s="451"/>
      <c r="I34" s="25" t="e">
        <f t="shared" si="1"/>
        <v>#DIV/0!</v>
      </c>
    </row>
    <row r="35" spans="1:9" ht="12.75">
      <c r="A35" s="12">
        <v>63</v>
      </c>
      <c r="B35" s="419"/>
      <c r="C35" s="420"/>
      <c r="D35" s="132"/>
      <c r="E35" s="135"/>
      <c r="F35" s="135"/>
      <c r="G35" s="451">
        <f t="shared" si="2"/>
        <v>0</v>
      </c>
      <c r="H35" s="451"/>
      <c r="I35" s="25" t="e">
        <f t="shared" si="1"/>
        <v>#DIV/0!</v>
      </c>
    </row>
    <row r="36" spans="1:9" ht="12.75">
      <c r="A36" s="12">
        <v>64</v>
      </c>
      <c r="B36" s="419"/>
      <c r="C36" s="420"/>
      <c r="D36" s="132"/>
      <c r="E36" s="135"/>
      <c r="F36" s="135"/>
      <c r="G36" s="451">
        <f t="shared" si="2"/>
        <v>0</v>
      </c>
      <c r="H36" s="451"/>
      <c r="I36" s="25" t="e">
        <f t="shared" si="1"/>
        <v>#DIV/0!</v>
      </c>
    </row>
    <row r="37" spans="1:9" ht="12.75">
      <c r="A37" s="12">
        <v>65</v>
      </c>
      <c r="B37" s="419"/>
      <c r="C37" s="420"/>
      <c r="D37" s="132"/>
      <c r="E37" s="135"/>
      <c r="F37" s="135"/>
      <c r="G37" s="451">
        <f t="shared" si="2"/>
        <v>0</v>
      </c>
      <c r="H37" s="451"/>
      <c r="I37" s="25" t="e">
        <f t="shared" si="1"/>
        <v>#DIV/0!</v>
      </c>
    </row>
    <row r="38" spans="1:9" ht="12.75">
      <c r="A38" s="12">
        <v>66</v>
      </c>
      <c r="B38" s="419"/>
      <c r="C38" s="420"/>
      <c r="D38" s="132"/>
      <c r="E38" s="135"/>
      <c r="F38" s="135"/>
      <c r="G38" s="451">
        <f t="shared" si="2"/>
        <v>0</v>
      </c>
      <c r="H38" s="451"/>
      <c r="I38" s="25" t="e">
        <f t="shared" si="1"/>
        <v>#DIV/0!</v>
      </c>
    </row>
    <row r="39" spans="1:9" ht="12.75">
      <c r="A39" s="12">
        <v>67</v>
      </c>
      <c r="B39" s="419"/>
      <c r="C39" s="420"/>
      <c r="D39" s="132"/>
      <c r="E39" s="135"/>
      <c r="F39" s="135"/>
      <c r="G39" s="451">
        <f t="shared" si="2"/>
        <v>0</v>
      </c>
      <c r="H39" s="451"/>
      <c r="I39" s="25" t="e">
        <f t="shared" si="1"/>
        <v>#DIV/0!</v>
      </c>
    </row>
    <row r="40" spans="1:9" ht="12.75">
      <c r="A40" s="12">
        <v>68</v>
      </c>
      <c r="B40" s="419"/>
      <c r="C40" s="420"/>
      <c r="D40" s="132"/>
      <c r="E40" s="135"/>
      <c r="F40" s="135"/>
      <c r="G40" s="451">
        <f t="shared" si="2"/>
        <v>0</v>
      </c>
      <c r="H40" s="451"/>
      <c r="I40" s="25" t="e">
        <f t="shared" si="1"/>
        <v>#DIV/0!</v>
      </c>
    </row>
    <row r="41" spans="1:9" ht="12.75">
      <c r="A41" s="12">
        <v>69</v>
      </c>
      <c r="B41" s="419"/>
      <c r="C41" s="420"/>
      <c r="D41" s="132"/>
      <c r="E41" s="135"/>
      <c r="F41" s="135"/>
      <c r="G41" s="451">
        <f t="shared" si="2"/>
        <v>0</v>
      </c>
      <c r="H41" s="451"/>
      <c r="I41" s="25" t="e">
        <f t="shared" si="1"/>
        <v>#DIV/0!</v>
      </c>
    </row>
    <row r="42" spans="1:9" ht="12.75">
      <c r="A42" s="12">
        <v>70</v>
      </c>
      <c r="B42" s="375"/>
      <c r="C42" s="375"/>
      <c r="D42" s="132"/>
      <c r="E42" s="135"/>
      <c r="F42" s="135"/>
      <c r="G42" s="451">
        <f t="shared" si="2"/>
        <v>0</v>
      </c>
      <c r="H42" s="451"/>
      <c r="I42" s="25" t="e">
        <f t="shared" si="1"/>
        <v>#DIV/0!</v>
      </c>
    </row>
    <row r="43" spans="1:9" ht="12.75">
      <c r="A43" s="12">
        <v>71</v>
      </c>
      <c r="B43" s="375"/>
      <c r="C43" s="375"/>
      <c r="D43" s="132"/>
      <c r="E43" s="135"/>
      <c r="F43" s="135"/>
      <c r="G43" s="451">
        <f t="shared" si="2"/>
        <v>0</v>
      </c>
      <c r="H43" s="451"/>
      <c r="I43" s="25" t="e">
        <f t="shared" si="1"/>
        <v>#DIV/0!</v>
      </c>
    </row>
    <row r="44" spans="1:9" ht="12.75">
      <c r="A44" s="12">
        <v>72</v>
      </c>
      <c r="B44" s="375"/>
      <c r="C44" s="375"/>
      <c r="D44" s="132"/>
      <c r="E44" s="135"/>
      <c r="F44" s="135"/>
      <c r="G44" s="451">
        <f t="shared" si="2"/>
        <v>0</v>
      </c>
      <c r="H44" s="451"/>
      <c r="I44" s="25" t="e">
        <f t="shared" si="1"/>
        <v>#DIV/0!</v>
      </c>
    </row>
    <row r="45" spans="1:9" ht="12.75">
      <c r="A45" s="12">
        <v>73</v>
      </c>
      <c r="B45" s="375"/>
      <c r="C45" s="375"/>
      <c r="D45" s="132"/>
      <c r="E45" s="135"/>
      <c r="F45" s="135"/>
      <c r="G45" s="451">
        <f t="shared" si="2"/>
        <v>0</v>
      </c>
      <c r="H45" s="451"/>
      <c r="I45" s="25" t="e">
        <f t="shared" si="1"/>
        <v>#DIV/0!</v>
      </c>
    </row>
    <row r="46" spans="1:9" ht="12.75">
      <c r="A46" s="12">
        <v>74</v>
      </c>
      <c r="B46" s="375"/>
      <c r="C46" s="375"/>
      <c r="D46" s="132"/>
      <c r="E46" s="135"/>
      <c r="F46" s="135"/>
      <c r="G46" s="451">
        <f t="shared" si="2"/>
        <v>0</v>
      </c>
      <c r="H46" s="451"/>
      <c r="I46" s="25" t="e">
        <f t="shared" si="1"/>
        <v>#DIV/0!</v>
      </c>
    </row>
    <row r="47" spans="1:9" ht="12.75">
      <c r="A47" s="12">
        <v>75</v>
      </c>
      <c r="B47" s="375"/>
      <c r="C47" s="375"/>
      <c r="D47" s="132"/>
      <c r="E47" s="135"/>
      <c r="F47" s="135"/>
      <c r="G47" s="451">
        <f t="shared" si="2"/>
        <v>0</v>
      </c>
      <c r="H47" s="451"/>
      <c r="I47" s="25" t="e">
        <f t="shared" si="1"/>
        <v>#DIV/0!</v>
      </c>
    </row>
    <row r="48" spans="1:9" ht="12.75">
      <c r="A48" s="12">
        <v>76</v>
      </c>
      <c r="B48" s="375"/>
      <c r="C48" s="375"/>
      <c r="D48" s="132"/>
      <c r="E48" s="135"/>
      <c r="F48" s="135"/>
      <c r="G48" s="451">
        <f t="shared" si="2"/>
        <v>0</v>
      </c>
      <c r="H48" s="451"/>
      <c r="I48" s="25" t="e">
        <f t="shared" si="1"/>
        <v>#DIV/0!</v>
      </c>
    </row>
    <row r="49" spans="1:9" ht="12.75">
      <c r="A49" s="12">
        <v>77</v>
      </c>
      <c r="B49" s="375"/>
      <c r="C49" s="375"/>
      <c r="D49" s="132"/>
      <c r="E49" s="135"/>
      <c r="F49" s="135"/>
      <c r="G49" s="451">
        <f t="shared" si="2"/>
        <v>0</v>
      </c>
      <c r="H49" s="451"/>
      <c r="I49" s="25" t="e">
        <f t="shared" si="1"/>
        <v>#DIV/0!</v>
      </c>
    </row>
    <row r="50" spans="1:9" ht="12.75">
      <c r="A50" s="12">
        <v>78</v>
      </c>
      <c r="B50" s="375"/>
      <c r="C50" s="375"/>
      <c r="D50" s="132"/>
      <c r="E50" s="135"/>
      <c r="F50" s="135"/>
      <c r="G50" s="451">
        <f t="shared" si="2"/>
        <v>0</v>
      </c>
      <c r="H50" s="451"/>
      <c r="I50" s="25" t="e">
        <f t="shared" si="1"/>
        <v>#DIV/0!</v>
      </c>
    </row>
    <row r="51" spans="1:9" ht="12.75">
      <c r="A51" s="12">
        <v>79</v>
      </c>
      <c r="B51" s="375"/>
      <c r="C51" s="375"/>
      <c r="D51" s="132"/>
      <c r="E51" s="135"/>
      <c r="F51" s="135"/>
      <c r="G51" s="451">
        <f>E51+F51</f>
        <v>0</v>
      </c>
      <c r="H51" s="451"/>
      <c r="I51" s="25" t="e">
        <f t="shared" si="1"/>
        <v>#DIV/0!</v>
      </c>
    </row>
    <row r="52" spans="1:9" ht="12.75">
      <c r="A52" s="12">
        <v>80</v>
      </c>
      <c r="B52" s="375"/>
      <c r="C52" s="375"/>
      <c r="D52" s="132"/>
      <c r="E52" s="135"/>
      <c r="F52" s="135"/>
      <c r="G52" s="451">
        <f t="shared" si="2"/>
        <v>0</v>
      </c>
      <c r="H52" s="451"/>
      <c r="I52" s="25" t="e">
        <f t="shared" si="1"/>
        <v>#DIV/0!</v>
      </c>
    </row>
    <row r="53" spans="1:9" ht="12.75">
      <c r="A53" s="12">
        <v>81</v>
      </c>
      <c r="B53" s="375"/>
      <c r="C53" s="375"/>
      <c r="D53" s="132"/>
      <c r="E53" s="135"/>
      <c r="F53" s="135"/>
      <c r="G53" s="451">
        <f t="shared" si="2"/>
        <v>0</v>
      </c>
      <c r="H53" s="451"/>
      <c r="I53" s="25" t="e">
        <f t="shared" si="1"/>
        <v>#DIV/0!</v>
      </c>
    </row>
    <row r="54" spans="1:9" ht="12.75">
      <c r="A54" s="12">
        <v>82</v>
      </c>
      <c r="B54" s="375"/>
      <c r="C54" s="375"/>
      <c r="D54" s="132"/>
      <c r="E54" s="135"/>
      <c r="F54" s="135"/>
      <c r="G54" s="451">
        <f t="shared" si="2"/>
        <v>0</v>
      </c>
      <c r="H54" s="451"/>
      <c r="I54" s="25" t="e">
        <f t="shared" si="1"/>
        <v>#DIV/0!</v>
      </c>
    </row>
    <row r="55" spans="1:9" ht="12.75">
      <c r="A55" s="12">
        <v>83</v>
      </c>
      <c r="B55" s="375"/>
      <c r="C55" s="375"/>
      <c r="D55" s="132"/>
      <c r="E55" s="135"/>
      <c r="F55" s="135"/>
      <c r="G55" s="451">
        <f t="shared" si="2"/>
        <v>0</v>
      </c>
      <c r="H55" s="451"/>
      <c r="I55" s="25" t="e">
        <f t="shared" si="1"/>
        <v>#DIV/0!</v>
      </c>
    </row>
    <row r="56" spans="1:9" ht="12.75">
      <c r="A56" s="12">
        <v>84</v>
      </c>
      <c r="B56" s="375"/>
      <c r="C56" s="375"/>
      <c r="D56" s="132"/>
      <c r="E56" s="135"/>
      <c r="F56" s="135"/>
      <c r="G56" s="451">
        <f t="shared" si="2"/>
        <v>0</v>
      </c>
      <c r="H56" s="451"/>
      <c r="I56" s="25" t="e">
        <f t="shared" si="1"/>
        <v>#DIV/0!</v>
      </c>
    </row>
    <row r="57" spans="1:9" ht="12.75">
      <c r="A57" s="12">
        <v>85</v>
      </c>
      <c r="B57" s="375"/>
      <c r="C57" s="375"/>
      <c r="D57" s="132"/>
      <c r="E57" s="135"/>
      <c r="F57" s="135"/>
      <c r="G57" s="451">
        <f t="shared" si="2"/>
        <v>0</v>
      </c>
      <c r="H57" s="451"/>
      <c r="I57" s="25" t="e">
        <f t="shared" si="1"/>
        <v>#DIV/0!</v>
      </c>
    </row>
    <row r="58" spans="1:9" ht="12.75">
      <c r="A58" s="12">
        <v>86</v>
      </c>
      <c r="B58" s="419"/>
      <c r="C58" s="420"/>
      <c r="D58" s="132"/>
      <c r="E58" s="135"/>
      <c r="F58" s="135"/>
      <c r="G58" s="451">
        <f aca="true" t="shared" si="3" ref="G58:G67">E58+F58</f>
        <v>0</v>
      </c>
      <c r="H58" s="451"/>
      <c r="I58" s="25" t="e">
        <f t="shared" si="1"/>
        <v>#DIV/0!</v>
      </c>
    </row>
    <row r="59" spans="1:9" ht="12.75">
      <c r="A59" s="12">
        <v>87</v>
      </c>
      <c r="B59" s="419"/>
      <c r="C59" s="420"/>
      <c r="D59" s="132"/>
      <c r="E59" s="135"/>
      <c r="F59" s="135"/>
      <c r="G59" s="451">
        <f t="shared" si="3"/>
        <v>0</v>
      </c>
      <c r="H59" s="451"/>
      <c r="I59" s="25" t="e">
        <f t="shared" si="1"/>
        <v>#DIV/0!</v>
      </c>
    </row>
    <row r="60" spans="1:9" ht="12.75">
      <c r="A60" s="12">
        <v>88</v>
      </c>
      <c r="B60" s="419"/>
      <c r="C60" s="420"/>
      <c r="D60" s="132"/>
      <c r="E60" s="135"/>
      <c r="F60" s="135"/>
      <c r="G60" s="451">
        <f t="shared" si="3"/>
        <v>0</v>
      </c>
      <c r="H60" s="451"/>
      <c r="I60" s="25" t="e">
        <f t="shared" si="1"/>
        <v>#DIV/0!</v>
      </c>
    </row>
    <row r="61" spans="1:9" ht="12.75">
      <c r="A61" s="12">
        <v>89</v>
      </c>
      <c r="B61" s="419"/>
      <c r="C61" s="420"/>
      <c r="D61" s="132"/>
      <c r="E61" s="135"/>
      <c r="F61" s="135"/>
      <c r="G61" s="451">
        <f t="shared" si="3"/>
        <v>0</v>
      </c>
      <c r="H61" s="451"/>
      <c r="I61" s="25" t="e">
        <f t="shared" si="1"/>
        <v>#DIV/0!</v>
      </c>
    </row>
    <row r="62" spans="1:9" ht="12.75">
      <c r="A62" s="12">
        <v>90</v>
      </c>
      <c r="B62" s="419"/>
      <c r="C62" s="420"/>
      <c r="D62" s="132"/>
      <c r="E62" s="135"/>
      <c r="F62" s="135"/>
      <c r="G62" s="451">
        <f t="shared" si="3"/>
        <v>0</v>
      </c>
      <c r="H62" s="451"/>
      <c r="I62" s="25" t="e">
        <f t="shared" si="1"/>
        <v>#DIV/0!</v>
      </c>
    </row>
    <row r="63" spans="1:9" ht="12.75">
      <c r="A63" s="12">
        <v>91</v>
      </c>
      <c r="B63" s="419"/>
      <c r="C63" s="420"/>
      <c r="D63" s="132"/>
      <c r="E63" s="135"/>
      <c r="F63" s="135"/>
      <c r="G63" s="451">
        <f t="shared" si="3"/>
        <v>0</v>
      </c>
      <c r="H63" s="451"/>
      <c r="I63" s="25" t="e">
        <f t="shared" si="1"/>
        <v>#DIV/0!</v>
      </c>
    </row>
    <row r="64" spans="1:9" ht="12.75">
      <c r="A64" s="12">
        <v>92</v>
      </c>
      <c r="B64" s="419"/>
      <c r="C64" s="420"/>
      <c r="D64" s="132"/>
      <c r="E64" s="135"/>
      <c r="F64" s="135"/>
      <c r="G64" s="451">
        <f t="shared" si="3"/>
        <v>0</v>
      </c>
      <c r="H64" s="451"/>
      <c r="I64" s="25" t="e">
        <f t="shared" si="1"/>
        <v>#DIV/0!</v>
      </c>
    </row>
    <row r="65" spans="1:9" ht="12.75">
      <c r="A65" s="12">
        <v>93</v>
      </c>
      <c r="B65" s="419"/>
      <c r="C65" s="420"/>
      <c r="D65" s="132"/>
      <c r="E65" s="135"/>
      <c r="F65" s="135"/>
      <c r="G65" s="451">
        <f t="shared" si="3"/>
        <v>0</v>
      </c>
      <c r="H65" s="451"/>
      <c r="I65" s="25" t="e">
        <f t="shared" si="1"/>
        <v>#DIV/0!</v>
      </c>
    </row>
    <row r="66" spans="1:9" ht="12.75">
      <c r="A66" s="12">
        <v>94</v>
      </c>
      <c r="B66" s="419"/>
      <c r="C66" s="420"/>
      <c r="D66" s="132"/>
      <c r="E66" s="135"/>
      <c r="F66" s="135"/>
      <c r="G66" s="451">
        <f t="shared" si="3"/>
        <v>0</v>
      </c>
      <c r="H66" s="451"/>
      <c r="I66" s="25" t="e">
        <f t="shared" si="1"/>
        <v>#DIV/0!</v>
      </c>
    </row>
    <row r="67" spans="1:9" ht="13.5" thickBot="1">
      <c r="A67" s="26">
        <v>95</v>
      </c>
      <c r="B67" s="421"/>
      <c r="C67" s="422"/>
      <c r="D67" s="138"/>
      <c r="E67" s="137"/>
      <c r="F67" s="137"/>
      <c r="G67" s="451">
        <f t="shared" si="3"/>
        <v>0</v>
      </c>
      <c r="H67" s="451"/>
      <c r="I67" s="25" t="e">
        <f t="shared" si="1"/>
        <v>#DIV/0!</v>
      </c>
    </row>
    <row r="68" spans="1:9" ht="12.75">
      <c r="A68" s="27">
        <v>2</v>
      </c>
      <c r="B68" s="474" t="s">
        <v>79</v>
      </c>
      <c r="C68" s="474"/>
      <c r="D68" s="232">
        <f>SUM(D8:D57)</f>
        <v>0</v>
      </c>
      <c r="E68" s="233">
        <f>SUM(E8:E57)</f>
        <v>0</v>
      </c>
      <c r="F68" s="233">
        <f>SUM(F8:F57)</f>
        <v>0</v>
      </c>
      <c r="G68" s="473">
        <f>E68+F68</f>
        <v>0</v>
      </c>
      <c r="H68" s="473"/>
      <c r="I68" s="28" t="e">
        <f t="shared" si="1"/>
        <v>#DIV/0!</v>
      </c>
    </row>
    <row r="75" ht="12.75">
      <c r="A75" s="16" t="s">
        <v>9</v>
      </c>
    </row>
  </sheetData>
  <sheetProtection sheet="1" objects="1" scenarios="1"/>
  <mergeCells count="135">
    <mergeCell ref="G30:H30"/>
    <mergeCell ref="G53:H53"/>
    <mergeCell ref="A6:F6"/>
    <mergeCell ref="G6:I6"/>
    <mergeCell ref="B40:C40"/>
    <mergeCell ref="B41:C41"/>
    <mergeCell ref="G27:H27"/>
    <mergeCell ref="G28:H28"/>
    <mergeCell ref="G29:H29"/>
    <mergeCell ref="G40:H40"/>
    <mergeCell ref="G39:H39"/>
    <mergeCell ref="B32:C32"/>
    <mergeCell ref="B33:C33"/>
    <mergeCell ref="B34:C34"/>
    <mergeCell ref="B44:C44"/>
    <mergeCell ref="G41:H41"/>
    <mergeCell ref="G33:H33"/>
    <mergeCell ref="B36:C36"/>
    <mergeCell ref="B39:C39"/>
    <mergeCell ref="B37:C37"/>
    <mergeCell ref="B58:C58"/>
    <mergeCell ref="G44:H44"/>
    <mergeCell ref="G43:H43"/>
    <mergeCell ref="G50:H50"/>
    <mergeCell ref="G51:H51"/>
    <mergeCell ref="B47:C47"/>
    <mergeCell ref="B48:C48"/>
    <mergeCell ref="G54:H54"/>
    <mergeCell ref="G49:H49"/>
    <mergeCell ref="G47:H47"/>
    <mergeCell ref="G45:H45"/>
    <mergeCell ref="G46:H46"/>
    <mergeCell ref="F4:G4"/>
    <mergeCell ref="B60:C60"/>
    <mergeCell ref="G60:H60"/>
    <mergeCell ref="B56:C56"/>
    <mergeCell ref="B52:C52"/>
    <mergeCell ref="B53:C53"/>
    <mergeCell ref="B54:C54"/>
    <mergeCell ref="B42:C42"/>
    <mergeCell ref="B45:C45"/>
    <mergeCell ref="B46:C46"/>
    <mergeCell ref="B64:C64"/>
    <mergeCell ref="G61:H61"/>
    <mergeCell ref="G62:H62"/>
    <mergeCell ref="G63:H63"/>
    <mergeCell ref="G48:H48"/>
    <mergeCell ref="G52:H52"/>
    <mergeCell ref="G57:H57"/>
    <mergeCell ref="B55:C55"/>
    <mergeCell ref="B57:C57"/>
    <mergeCell ref="B59:C59"/>
    <mergeCell ref="B68:C68"/>
    <mergeCell ref="B49:C49"/>
    <mergeCell ref="B50:C50"/>
    <mergeCell ref="B51:C51"/>
    <mergeCell ref="B65:C65"/>
    <mergeCell ref="B66:C66"/>
    <mergeCell ref="B67:C67"/>
    <mergeCell ref="B61:C61"/>
    <mergeCell ref="B62:C62"/>
    <mergeCell ref="B63:C63"/>
    <mergeCell ref="B43:C43"/>
    <mergeCell ref="B26:C26"/>
    <mergeCell ref="B27:C27"/>
    <mergeCell ref="B28:C28"/>
    <mergeCell ref="B29:C29"/>
    <mergeCell ref="B30:C30"/>
    <mergeCell ref="B31:C31"/>
    <mergeCell ref="B38:C38"/>
    <mergeCell ref="B35:C35"/>
    <mergeCell ref="B20:C20"/>
    <mergeCell ref="B21:C21"/>
    <mergeCell ref="B22:C22"/>
    <mergeCell ref="B23:C23"/>
    <mergeCell ref="B24:C24"/>
    <mergeCell ref="B25:C25"/>
    <mergeCell ref="B14:C14"/>
    <mergeCell ref="B15:C15"/>
    <mergeCell ref="B16:C16"/>
    <mergeCell ref="B17:C17"/>
    <mergeCell ref="B18:C18"/>
    <mergeCell ref="B19:C19"/>
    <mergeCell ref="B8:C8"/>
    <mergeCell ref="B9:C9"/>
    <mergeCell ref="B10:C10"/>
    <mergeCell ref="B11:C11"/>
    <mergeCell ref="B12:C12"/>
    <mergeCell ref="B13:C13"/>
    <mergeCell ref="G68:H68"/>
    <mergeCell ref="G64:H64"/>
    <mergeCell ref="G55:H55"/>
    <mergeCell ref="G56:H56"/>
    <mergeCell ref="G65:H65"/>
    <mergeCell ref="G66:H66"/>
    <mergeCell ref="G67:H67"/>
    <mergeCell ref="G58:H58"/>
    <mergeCell ref="G59:H59"/>
    <mergeCell ref="G25:H25"/>
    <mergeCell ref="G42:H42"/>
    <mergeCell ref="G34:H34"/>
    <mergeCell ref="G35:H35"/>
    <mergeCell ref="G36:H36"/>
    <mergeCell ref="G37:H37"/>
    <mergeCell ref="G38:H38"/>
    <mergeCell ref="G26:H26"/>
    <mergeCell ref="G31:H31"/>
    <mergeCell ref="G32:H32"/>
    <mergeCell ref="G21:H21"/>
    <mergeCell ref="G22:H22"/>
    <mergeCell ref="G23:H23"/>
    <mergeCell ref="G24:H24"/>
    <mergeCell ref="G17:H17"/>
    <mergeCell ref="G18:H18"/>
    <mergeCell ref="G19:H19"/>
    <mergeCell ref="G20:H20"/>
    <mergeCell ref="M3:P3"/>
    <mergeCell ref="G7:H7"/>
    <mergeCell ref="A2:E2"/>
    <mergeCell ref="A3:E3"/>
    <mergeCell ref="A4:E4"/>
    <mergeCell ref="B7:C7"/>
    <mergeCell ref="G3:I3"/>
    <mergeCell ref="A5:I5"/>
    <mergeCell ref="F2:I2"/>
    <mergeCell ref="H4:I4"/>
    <mergeCell ref="G16:H16"/>
    <mergeCell ref="G12:H12"/>
    <mergeCell ref="G13:H13"/>
    <mergeCell ref="G14:H14"/>
    <mergeCell ref="G15:H15"/>
    <mergeCell ref="G8:H8"/>
    <mergeCell ref="G9:H9"/>
    <mergeCell ref="G10:H10"/>
    <mergeCell ref="G11:H11"/>
  </mergeCells>
  <printOptions/>
  <pageMargins left="0.98" right="0.5" top="0.5" bottom="0.5" header="0" footer="0"/>
  <pageSetup fitToHeight="1" fitToWidth="1" horizontalDpi="600" verticalDpi="600" orientation="portrait" scale="73" r:id="rId3"/>
  <legacyDrawing r:id="rId2"/>
</worksheet>
</file>

<file path=xl/worksheets/sheet8.xml><?xml version="1.0" encoding="utf-8"?>
<worksheet xmlns="http://schemas.openxmlformats.org/spreadsheetml/2006/main" xmlns:r="http://schemas.openxmlformats.org/officeDocument/2006/relationships">
  <sheetPr>
    <tabColor indexed="43"/>
    <pageSetUpPr fitToPage="1"/>
  </sheetPr>
  <dimension ref="A1:P75"/>
  <sheetViews>
    <sheetView zoomScalePageLayoutView="0" workbookViewId="0" topLeftCell="A1">
      <pane ySplit="7" topLeftCell="A8" activePane="bottomLeft" state="frozen"/>
      <selection pane="topLeft" activeCell="A1" sqref="A1"/>
      <selection pane="bottomLeft" activeCell="B8" sqref="B8:C8"/>
    </sheetView>
  </sheetViews>
  <sheetFormatPr defaultColWidth="9.140625" defaultRowHeight="12.75"/>
  <cols>
    <col min="1" max="1" width="4.140625" style="0" customWidth="1"/>
    <col min="2" max="2" width="23.140625" style="0" customWidth="1"/>
    <col min="3" max="3" width="11.00390625" style="0" customWidth="1"/>
    <col min="4" max="4" width="15.7109375" style="0" customWidth="1"/>
    <col min="5" max="5" width="18.00390625" style="0" customWidth="1"/>
    <col min="6" max="6" width="14.8515625" style="0" customWidth="1"/>
    <col min="7" max="8" width="6.57421875" style="0" customWidth="1"/>
    <col min="13" max="13" width="3.28125" style="0" customWidth="1"/>
    <col min="14" max="14" width="3.421875" style="0" customWidth="1"/>
    <col min="15" max="15" width="3.57421875" style="0" customWidth="1"/>
  </cols>
  <sheetData>
    <row r="1" spans="1:9" ht="15">
      <c r="A1" s="20" t="s">
        <v>55</v>
      </c>
      <c r="B1" s="21"/>
      <c r="C1" s="21"/>
      <c r="D1" s="21"/>
      <c r="E1" s="22"/>
      <c r="F1" s="23" t="s">
        <v>63</v>
      </c>
      <c r="G1" s="18">
        <v>3</v>
      </c>
      <c r="H1" s="18" t="s">
        <v>57</v>
      </c>
      <c r="I1" s="18">
        <f>'MNTHLY PROG RPT1'!$I$1</f>
        <v>0</v>
      </c>
    </row>
    <row r="2" spans="1:14" ht="15">
      <c r="A2" s="454" t="s">
        <v>2</v>
      </c>
      <c r="B2" s="443"/>
      <c r="C2" s="443"/>
      <c r="D2" s="443"/>
      <c r="E2" s="455"/>
      <c r="F2" s="468"/>
      <c r="G2" s="469"/>
      <c r="H2" s="469"/>
      <c r="I2" s="470"/>
      <c r="J2" s="14"/>
      <c r="K2" s="14"/>
      <c r="L2" s="14"/>
      <c r="M2" s="14"/>
      <c r="N2" s="14"/>
    </row>
    <row r="3" spans="1:16" ht="30">
      <c r="A3" s="456" t="s">
        <v>77</v>
      </c>
      <c r="B3" s="444"/>
      <c r="C3" s="444"/>
      <c r="D3" s="444"/>
      <c r="E3" s="457"/>
      <c r="F3" s="17" t="s">
        <v>64</v>
      </c>
      <c r="G3" s="462" t="str">
        <f>'MNTHLY PROG RPT1'!$G$3</f>
        <v>DECEMBER 2020</v>
      </c>
      <c r="H3" s="463"/>
      <c r="I3" s="464"/>
      <c r="J3" s="14"/>
      <c r="K3" s="14" t="s">
        <v>9</v>
      </c>
      <c r="L3" s="14"/>
      <c r="M3" s="452"/>
      <c r="N3" s="452"/>
      <c r="O3" s="452"/>
      <c r="P3" s="452"/>
    </row>
    <row r="4" spans="1:14" ht="18">
      <c r="A4" s="458" t="s">
        <v>56</v>
      </c>
      <c r="B4" s="459"/>
      <c r="C4" s="459"/>
      <c r="D4" s="459"/>
      <c r="E4" s="460"/>
      <c r="F4" s="475" t="s">
        <v>65</v>
      </c>
      <c r="G4" s="475"/>
      <c r="H4" s="471">
        <f>'MNTHLY EST'!$E$30</f>
        <v>18</v>
      </c>
      <c r="I4" s="472"/>
      <c r="J4" s="14"/>
      <c r="K4" s="14" t="s">
        <v>9</v>
      </c>
      <c r="L4" s="14"/>
      <c r="M4" s="14"/>
      <c r="N4" s="14"/>
    </row>
    <row r="5" spans="1:14" ht="4.5" customHeight="1">
      <c r="A5" s="465"/>
      <c r="B5" s="466"/>
      <c r="C5" s="466"/>
      <c r="D5" s="466"/>
      <c r="E5" s="466"/>
      <c r="F5" s="466"/>
      <c r="G5" s="466"/>
      <c r="H5" s="466"/>
      <c r="I5" s="467"/>
      <c r="J5" s="15"/>
      <c r="K5" s="15"/>
      <c r="L5" s="15"/>
      <c r="M5" s="15"/>
      <c r="N5" s="15"/>
    </row>
    <row r="6" spans="1:15" ht="15">
      <c r="A6" s="400" t="str">
        <f>CONCATENATE("PROJECT: ",'MNTHLY EST'!$D$12)</f>
        <v>PROJECT: Aliiaimoku Bldg, Replace Air Conditioning System</v>
      </c>
      <c r="B6" s="401"/>
      <c r="C6" s="401"/>
      <c r="D6" s="401"/>
      <c r="E6" s="401"/>
      <c r="F6" s="401"/>
      <c r="G6" s="411" t="str">
        <f>CONCATENATE("Job#: ",'MNTHLY EST'!$K$11)</f>
        <v>Job#: XX-XX-XXXX</v>
      </c>
      <c r="H6" s="412"/>
      <c r="I6" s="413"/>
      <c r="J6" s="13" t="s">
        <v>9</v>
      </c>
      <c r="K6" s="13" t="s">
        <v>9</v>
      </c>
      <c r="L6" s="13" t="s">
        <v>9</v>
      </c>
      <c r="M6" s="13" t="s">
        <v>9</v>
      </c>
      <c r="N6" s="13"/>
      <c r="O6" s="13"/>
    </row>
    <row r="7" spans="1:9" ht="49.5" customHeight="1">
      <c r="A7" s="24" t="s">
        <v>58</v>
      </c>
      <c r="B7" s="461" t="s">
        <v>59</v>
      </c>
      <c r="C7" s="453"/>
      <c r="D7" s="19" t="s">
        <v>60</v>
      </c>
      <c r="E7" s="19" t="s">
        <v>71</v>
      </c>
      <c r="F7" s="19" t="s">
        <v>72</v>
      </c>
      <c r="G7" s="453" t="s">
        <v>61</v>
      </c>
      <c r="H7" s="453"/>
      <c r="I7" s="131" t="s">
        <v>62</v>
      </c>
    </row>
    <row r="8" spans="1:9" ht="12.75">
      <c r="A8" s="12">
        <v>96</v>
      </c>
      <c r="B8" s="375"/>
      <c r="C8" s="375"/>
      <c r="D8" s="132">
        <v>0</v>
      </c>
      <c r="E8" s="135">
        <v>0</v>
      </c>
      <c r="F8" s="135">
        <v>0</v>
      </c>
      <c r="G8" s="451">
        <f aca="true" t="shared" si="0" ref="G8:G39">E8+F8</f>
        <v>0</v>
      </c>
      <c r="H8" s="451"/>
      <c r="I8" s="25" t="e">
        <f aca="true" t="shared" si="1" ref="I8:I39">G8/D8</f>
        <v>#DIV/0!</v>
      </c>
    </row>
    <row r="9" spans="1:9" ht="12.75">
      <c r="A9" s="12">
        <v>97</v>
      </c>
      <c r="B9" s="375"/>
      <c r="C9" s="375"/>
      <c r="D9" s="132"/>
      <c r="E9" s="135"/>
      <c r="F9" s="135"/>
      <c r="G9" s="451">
        <f t="shared" si="0"/>
        <v>0</v>
      </c>
      <c r="H9" s="451"/>
      <c r="I9" s="25" t="e">
        <f t="shared" si="1"/>
        <v>#DIV/0!</v>
      </c>
    </row>
    <row r="10" spans="1:9" ht="12.75">
      <c r="A10" s="12">
        <v>98</v>
      </c>
      <c r="B10" s="375"/>
      <c r="C10" s="375"/>
      <c r="D10" s="132"/>
      <c r="E10" s="135"/>
      <c r="F10" s="135"/>
      <c r="G10" s="451">
        <f t="shared" si="0"/>
        <v>0</v>
      </c>
      <c r="H10" s="451"/>
      <c r="I10" s="25" t="e">
        <f t="shared" si="1"/>
        <v>#DIV/0!</v>
      </c>
    </row>
    <row r="11" spans="1:9" ht="12.75">
      <c r="A11" s="12">
        <v>99</v>
      </c>
      <c r="B11" s="375"/>
      <c r="C11" s="375"/>
      <c r="D11" s="132"/>
      <c r="E11" s="135"/>
      <c r="F11" s="135"/>
      <c r="G11" s="451">
        <f t="shared" si="0"/>
        <v>0</v>
      </c>
      <c r="H11" s="451"/>
      <c r="I11" s="25" t="e">
        <f t="shared" si="1"/>
        <v>#DIV/0!</v>
      </c>
    </row>
    <row r="12" spans="1:9" ht="12.75">
      <c r="A12" s="12">
        <v>100</v>
      </c>
      <c r="B12" s="375"/>
      <c r="C12" s="375"/>
      <c r="D12" s="132"/>
      <c r="E12" s="135"/>
      <c r="F12" s="135"/>
      <c r="G12" s="451">
        <f t="shared" si="0"/>
        <v>0</v>
      </c>
      <c r="H12" s="451"/>
      <c r="I12" s="25" t="e">
        <f t="shared" si="1"/>
        <v>#DIV/0!</v>
      </c>
    </row>
    <row r="13" spans="1:9" ht="12.75">
      <c r="A13" s="12">
        <v>101</v>
      </c>
      <c r="B13" s="375"/>
      <c r="C13" s="375"/>
      <c r="D13" s="132"/>
      <c r="E13" s="135"/>
      <c r="F13" s="135"/>
      <c r="G13" s="451">
        <f t="shared" si="0"/>
        <v>0</v>
      </c>
      <c r="H13" s="451"/>
      <c r="I13" s="25" t="e">
        <f t="shared" si="1"/>
        <v>#DIV/0!</v>
      </c>
    </row>
    <row r="14" spans="1:9" ht="12.75">
      <c r="A14" s="12">
        <v>102</v>
      </c>
      <c r="B14" s="375"/>
      <c r="C14" s="375"/>
      <c r="D14" s="132"/>
      <c r="E14" s="135"/>
      <c r="F14" s="135"/>
      <c r="G14" s="451">
        <f t="shared" si="0"/>
        <v>0</v>
      </c>
      <c r="H14" s="451"/>
      <c r="I14" s="25" t="e">
        <f t="shared" si="1"/>
        <v>#DIV/0!</v>
      </c>
    </row>
    <row r="15" spans="1:9" ht="12.75">
      <c r="A15" s="12">
        <v>103</v>
      </c>
      <c r="B15" s="375"/>
      <c r="C15" s="375"/>
      <c r="D15" s="132"/>
      <c r="E15" s="135"/>
      <c r="F15" s="135"/>
      <c r="G15" s="451">
        <f t="shared" si="0"/>
        <v>0</v>
      </c>
      <c r="H15" s="451"/>
      <c r="I15" s="25" t="e">
        <f t="shared" si="1"/>
        <v>#DIV/0!</v>
      </c>
    </row>
    <row r="16" spans="1:9" ht="12.75">
      <c r="A16" s="12">
        <v>104</v>
      </c>
      <c r="B16" s="375"/>
      <c r="C16" s="375"/>
      <c r="D16" s="132"/>
      <c r="E16" s="135"/>
      <c r="F16" s="135"/>
      <c r="G16" s="451">
        <f t="shared" si="0"/>
        <v>0</v>
      </c>
      <c r="H16" s="451"/>
      <c r="I16" s="25" t="e">
        <f t="shared" si="1"/>
        <v>#DIV/0!</v>
      </c>
    </row>
    <row r="17" spans="1:9" ht="12.75">
      <c r="A17" s="12">
        <v>105</v>
      </c>
      <c r="B17" s="375"/>
      <c r="C17" s="375"/>
      <c r="D17" s="132"/>
      <c r="E17" s="135"/>
      <c r="F17" s="135"/>
      <c r="G17" s="451">
        <f t="shared" si="0"/>
        <v>0</v>
      </c>
      <c r="H17" s="451"/>
      <c r="I17" s="25" t="e">
        <f t="shared" si="1"/>
        <v>#DIV/0!</v>
      </c>
    </row>
    <row r="18" spans="1:9" ht="12.75">
      <c r="A18" s="12">
        <v>106</v>
      </c>
      <c r="B18" s="375"/>
      <c r="C18" s="375"/>
      <c r="D18" s="132"/>
      <c r="E18" s="135"/>
      <c r="F18" s="135"/>
      <c r="G18" s="451">
        <f t="shared" si="0"/>
        <v>0</v>
      </c>
      <c r="H18" s="451"/>
      <c r="I18" s="25" t="e">
        <f t="shared" si="1"/>
        <v>#DIV/0!</v>
      </c>
    </row>
    <row r="19" spans="1:9" ht="12.75">
      <c r="A19" s="12">
        <v>107</v>
      </c>
      <c r="B19" s="375"/>
      <c r="C19" s="375"/>
      <c r="D19" s="132"/>
      <c r="E19" s="135"/>
      <c r="F19" s="135"/>
      <c r="G19" s="451">
        <f t="shared" si="0"/>
        <v>0</v>
      </c>
      <c r="H19" s="451"/>
      <c r="I19" s="25" t="e">
        <f t="shared" si="1"/>
        <v>#DIV/0!</v>
      </c>
    </row>
    <row r="20" spans="1:9" ht="12.75">
      <c r="A20" s="12">
        <v>108</v>
      </c>
      <c r="B20" s="375"/>
      <c r="C20" s="375"/>
      <c r="D20" s="132"/>
      <c r="E20" s="135"/>
      <c r="F20" s="135"/>
      <c r="G20" s="451">
        <f t="shared" si="0"/>
        <v>0</v>
      </c>
      <c r="H20" s="451"/>
      <c r="I20" s="25" t="e">
        <f t="shared" si="1"/>
        <v>#DIV/0!</v>
      </c>
    </row>
    <row r="21" spans="1:9" ht="12.75">
      <c r="A21" s="12">
        <v>109</v>
      </c>
      <c r="B21" s="375"/>
      <c r="C21" s="375"/>
      <c r="D21" s="132"/>
      <c r="E21" s="135"/>
      <c r="F21" s="135"/>
      <c r="G21" s="451">
        <f t="shared" si="0"/>
        <v>0</v>
      </c>
      <c r="H21" s="451"/>
      <c r="I21" s="25" t="e">
        <f t="shared" si="1"/>
        <v>#DIV/0!</v>
      </c>
    </row>
    <row r="22" spans="1:9" ht="12.75">
      <c r="A22" s="12">
        <v>110</v>
      </c>
      <c r="B22" s="375"/>
      <c r="C22" s="375"/>
      <c r="D22" s="132"/>
      <c r="E22" s="135"/>
      <c r="F22" s="135"/>
      <c r="G22" s="451">
        <f t="shared" si="0"/>
        <v>0</v>
      </c>
      <c r="H22" s="451"/>
      <c r="I22" s="25" t="e">
        <f t="shared" si="1"/>
        <v>#DIV/0!</v>
      </c>
    </row>
    <row r="23" spans="1:9" ht="12.75">
      <c r="A23" s="12">
        <v>111</v>
      </c>
      <c r="B23" s="375"/>
      <c r="C23" s="375"/>
      <c r="D23" s="132"/>
      <c r="E23" s="135"/>
      <c r="F23" s="135"/>
      <c r="G23" s="451">
        <f t="shared" si="0"/>
        <v>0</v>
      </c>
      <c r="H23" s="451"/>
      <c r="I23" s="25" t="e">
        <f t="shared" si="1"/>
        <v>#DIV/0!</v>
      </c>
    </row>
    <row r="24" spans="1:9" ht="12.75">
      <c r="A24" s="12">
        <v>112</v>
      </c>
      <c r="B24" s="375"/>
      <c r="C24" s="375"/>
      <c r="D24" s="132"/>
      <c r="E24" s="135"/>
      <c r="F24" s="135"/>
      <c r="G24" s="451">
        <f t="shared" si="0"/>
        <v>0</v>
      </c>
      <c r="H24" s="451"/>
      <c r="I24" s="25" t="e">
        <f t="shared" si="1"/>
        <v>#DIV/0!</v>
      </c>
    </row>
    <row r="25" spans="1:9" ht="12.75">
      <c r="A25" s="12">
        <v>113</v>
      </c>
      <c r="B25" s="375"/>
      <c r="C25" s="375"/>
      <c r="D25" s="132"/>
      <c r="E25" s="135"/>
      <c r="F25" s="135"/>
      <c r="G25" s="451">
        <f t="shared" si="0"/>
        <v>0</v>
      </c>
      <c r="H25" s="451"/>
      <c r="I25" s="25" t="e">
        <f t="shared" si="1"/>
        <v>#DIV/0!</v>
      </c>
    </row>
    <row r="26" spans="1:9" ht="12.75">
      <c r="A26" s="12">
        <v>114</v>
      </c>
      <c r="B26" s="419"/>
      <c r="C26" s="420"/>
      <c r="D26" s="132"/>
      <c r="E26" s="135"/>
      <c r="F26" s="135"/>
      <c r="G26" s="451">
        <f t="shared" si="0"/>
        <v>0</v>
      </c>
      <c r="H26" s="451"/>
      <c r="I26" s="25" t="e">
        <f t="shared" si="1"/>
        <v>#DIV/0!</v>
      </c>
    </row>
    <row r="27" spans="1:9" ht="12.75">
      <c r="A27" s="12">
        <v>115</v>
      </c>
      <c r="B27" s="419"/>
      <c r="C27" s="420"/>
      <c r="D27" s="132"/>
      <c r="E27" s="135"/>
      <c r="F27" s="135"/>
      <c r="G27" s="451">
        <f t="shared" si="0"/>
        <v>0</v>
      </c>
      <c r="H27" s="451"/>
      <c r="I27" s="25" t="e">
        <f t="shared" si="1"/>
        <v>#DIV/0!</v>
      </c>
    </row>
    <row r="28" spans="1:9" ht="12.75">
      <c r="A28" s="12">
        <v>116</v>
      </c>
      <c r="B28" s="419"/>
      <c r="C28" s="420"/>
      <c r="D28" s="132"/>
      <c r="E28" s="135"/>
      <c r="F28" s="135"/>
      <c r="G28" s="451">
        <f t="shared" si="0"/>
        <v>0</v>
      </c>
      <c r="H28" s="451"/>
      <c r="I28" s="25" t="e">
        <f t="shared" si="1"/>
        <v>#DIV/0!</v>
      </c>
    </row>
    <row r="29" spans="1:9" ht="12.75">
      <c r="A29" s="12">
        <v>117</v>
      </c>
      <c r="B29" s="419"/>
      <c r="C29" s="420"/>
      <c r="D29" s="132"/>
      <c r="E29" s="135"/>
      <c r="F29" s="135"/>
      <c r="G29" s="451">
        <f t="shared" si="0"/>
        <v>0</v>
      </c>
      <c r="H29" s="451"/>
      <c r="I29" s="25" t="e">
        <f t="shared" si="1"/>
        <v>#DIV/0!</v>
      </c>
    </row>
    <row r="30" spans="1:9" ht="12.75">
      <c r="A30" s="12">
        <v>118</v>
      </c>
      <c r="B30" s="419"/>
      <c r="C30" s="420"/>
      <c r="D30" s="132"/>
      <c r="E30" s="135"/>
      <c r="F30" s="135"/>
      <c r="G30" s="451">
        <f t="shared" si="0"/>
        <v>0</v>
      </c>
      <c r="H30" s="451"/>
      <c r="I30" s="25" t="e">
        <f t="shared" si="1"/>
        <v>#DIV/0!</v>
      </c>
    </row>
    <row r="31" spans="1:9" ht="12.75">
      <c r="A31" s="12">
        <v>119</v>
      </c>
      <c r="B31" s="419"/>
      <c r="C31" s="420"/>
      <c r="D31" s="132"/>
      <c r="E31" s="135"/>
      <c r="F31" s="135"/>
      <c r="G31" s="451">
        <f t="shared" si="0"/>
        <v>0</v>
      </c>
      <c r="H31" s="451"/>
      <c r="I31" s="25" t="e">
        <f t="shared" si="1"/>
        <v>#DIV/0!</v>
      </c>
    </row>
    <row r="32" spans="1:9" ht="12.75">
      <c r="A32" s="12">
        <v>120</v>
      </c>
      <c r="B32" s="419"/>
      <c r="C32" s="420"/>
      <c r="D32" s="132"/>
      <c r="E32" s="135"/>
      <c r="F32" s="135"/>
      <c r="G32" s="451">
        <f t="shared" si="0"/>
        <v>0</v>
      </c>
      <c r="H32" s="451"/>
      <c r="I32" s="25" t="e">
        <f t="shared" si="1"/>
        <v>#DIV/0!</v>
      </c>
    </row>
    <row r="33" spans="1:9" ht="12.75">
      <c r="A33" s="12">
        <v>121</v>
      </c>
      <c r="B33" s="419"/>
      <c r="C33" s="420"/>
      <c r="D33" s="132"/>
      <c r="E33" s="135"/>
      <c r="F33" s="135"/>
      <c r="G33" s="451">
        <f t="shared" si="0"/>
        <v>0</v>
      </c>
      <c r="H33" s="451"/>
      <c r="I33" s="25" t="e">
        <f t="shared" si="1"/>
        <v>#DIV/0!</v>
      </c>
    </row>
    <row r="34" spans="1:9" ht="12.75">
      <c r="A34" s="12">
        <v>122</v>
      </c>
      <c r="B34" s="419"/>
      <c r="C34" s="420"/>
      <c r="D34" s="132"/>
      <c r="E34" s="135"/>
      <c r="F34" s="135"/>
      <c r="G34" s="451">
        <f t="shared" si="0"/>
        <v>0</v>
      </c>
      <c r="H34" s="451"/>
      <c r="I34" s="25" t="e">
        <f t="shared" si="1"/>
        <v>#DIV/0!</v>
      </c>
    </row>
    <row r="35" spans="1:9" ht="12.75">
      <c r="A35" s="12">
        <v>123</v>
      </c>
      <c r="B35" s="419"/>
      <c r="C35" s="420"/>
      <c r="D35" s="132"/>
      <c r="E35" s="135"/>
      <c r="F35" s="135"/>
      <c r="G35" s="451">
        <f t="shared" si="0"/>
        <v>0</v>
      </c>
      <c r="H35" s="451"/>
      <c r="I35" s="25" t="e">
        <f t="shared" si="1"/>
        <v>#DIV/0!</v>
      </c>
    </row>
    <row r="36" spans="1:9" ht="12.75">
      <c r="A36" s="12">
        <v>124</v>
      </c>
      <c r="B36" s="419"/>
      <c r="C36" s="420"/>
      <c r="D36" s="132"/>
      <c r="E36" s="135"/>
      <c r="F36" s="135"/>
      <c r="G36" s="451">
        <f t="shared" si="0"/>
        <v>0</v>
      </c>
      <c r="H36" s="451"/>
      <c r="I36" s="25" t="e">
        <f t="shared" si="1"/>
        <v>#DIV/0!</v>
      </c>
    </row>
    <row r="37" spans="1:9" ht="12.75">
      <c r="A37" s="12">
        <v>125</v>
      </c>
      <c r="B37" s="419"/>
      <c r="C37" s="420"/>
      <c r="D37" s="132"/>
      <c r="E37" s="135"/>
      <c r="F37" s="135"/>
      <c r="G37" s="451">
        <f t="shared" si="0"/>
        <v>0</v>
      </c>
      <c r="H37" s="451"/>
      <c r="I37" s="25" t="e">
        <f t="shared" si="1"/>
        <v>#DIV/0!</v>
      </c>
    </row>
    <row r="38" spans="1:9" ht="12.75">
      <c r="A38" s="12">
        <v>126</v>
      </c>
      <c r="B38" s="419"/>
      <c r="C38" s="420"/>
      <c r="D38" s="132"/>
      <c r="E38" s="135"/>
      <c r="F38" s="135"/>
      <c r="G38" s="451">
        <f t="shared" si="0"/>
        <v>0</v>
      </c>
      <c r="H38" s="451"/>
      <c r="I38" s="25" t="e">
        <f t="shared" si="1"/>
        <v>#DIV/0!</v>
      </c>
    </row>
    <row r="39" spans="1:9" ht="12.75">
      <c r="A39" s="12">
        <v>127</v>
      </c>
      <c r="B39" s="419"/>
      <c r="C39" s="420"/>
      <c r="D39" s="132"/>
      <c r="E39" s="135"/>
      <c r="F39" s="135"/>
      <c r="G39" s="451">
        <f t="shared" si="0"/>
        <v>0</v>
      </c>
      <c r="H39" s="451"/>
      <c r="I39" s="25" t="e">
        <f t="shared" si="1"/>
        <v>#DIV/0!</v>
      </c>
    </row>
    <row r="40" spans="1:9" ht="12.75">
      <c r="A40" s="12">
        <v>128</v>
      </c>
      <c r="B40" s="419"/>
      <c r="C40" s="420"/>
      <c r="D40" s="132"/>
      <c r="E40" s="135"/>
      <c r="F40" s="135"/>
      <c r="G40" s="451">
        <f aca="true" t="shared" si="2" ref="G40:G68">E40+F40</f>
        <v>0</v>
      </c>
      <c r="H40" s="451"/>
      <c r="I40" s="25" t="e">
        <f aca="true" t="shared" si="3" ref="I40:I68">G40/D40</f>
        <v>#DIV/0!</v>
      </c>
    </row>
    <row r="41" spans="1:9" ht="12.75">
      <c r="A41" s="12">
        <v>129</v>
      </c>
      <c r="B41" s="419"/>
      <c r="C41" s="420"/>
      <c r="D41" s="132"/>
      <c r="E41" s="135"/>
      <c r="F41" s="135"/>
      <c r="G41" s="451">
        <f t="shared" si="2"/>
        <v>0</v>
      </c>
      <c r="H41" s="451"/>
      <c r="I41" s="25" t="e">
        <f t="shared" si="3"/>
        <v>#DIV/0!</v>
      </c>
    </row>
    <row r="42" spans="1:9" ht="12.75">
      <c r="A42" s="12">
        <v>130</v>
      </c>
      <c r="B42" s="375"/>
      <c r="C42" s="375"/>
      <c r="D42" s="132"/>
      <c r="E42" s="135"/>
      <c r="F42" s="135"/>
      <c r="G42" s="451">
        <f t="shared" si="2"/>
        <v>0</v>
      </c>
      <c r="H42" s="451"/>
      <c r="I42" s="25" t="e">
        <f t="shared" si="3"/>
        <v>#DIV/0!</v>
      </c>
    </row>
    <row r="43" spans="1:9" ht="12.75">
      <c r="A43" s="12">
        <v>131</v>
      </c>
      <c r="B43" s="375"/>
      <c r="C43" s="375"/>
      <c r="D43" s="132"/>
      <c r="E43" s="135"/>
      <c r="F43" s="135"/>
      <c r="G43" s="451">
        <f t="shared" si="2"/>
        <v>0</v>
      </c>
      <c r="H43" s="451"/>
      <c r="I43" s="25" t="e">
        <f t="shared" si="3"/>
        <v>#DIV/0!</v>
      </c>
    </row>
    <row r="44" spans="1:9" ht="12.75">
      <c r="A44" s="12">
        <v>132</v>
      </c>
      <c r="B44" s="375"/>
      <c r="C44" s="375"/>
      <c r="D44" s="132"/>
      <c r="E44" s="135"/>
      <c r="F44" s="135"/>
      <c r="G44" s="451">
        <f t="shared" si="2"/>
        <v>0</v>
      </c>
      <c r="H44" s="451"/>
      <c r="I44" s="25" t="e">
        <f t="shared" si="3"/>
        <v>#DIV/0!</v>
      </c>
    </row>
    <row r="45" spans="1:9" ht="12.75">
      <c r="A45" s="12">
        <v>133</v>
      </c>
      <c r="B45" s="375"/>
      <c r="C45" s="375"/>
      <c r="D45" s="132"/>
      <c r="E45" s="135"/>
      <c r="F45" s="135"/>
      <c r="G45" s="451">
        <f t="shared" si="2"/>
        <v>0</v>
      </c>
      <c r="H45" s="451"/>
      <c r="I45" s="25" t="e">
        <f t="shared" si="3"/>
        <v>#DIV/0!</v>
      </c>
    </row>
    <row r="46" spans="1:9" ht="12.75">
      <c r="A46" s="12">
        <v>134</v>
      </c>
      <c r="B46" s="375"/>
      <c r="C46" s="375"/>
      <c r="D46" s="132"/>
      <c r="E46" s="135"/>
      <c r="F46" s="135"/>
      <c r="G46" s="451">
        <f t="shared" si="2"/>
        <v>0</v>
      </c>
      <c r="H46" s="451"/>
      <c r="I46" s="25" t="e">
        <f t="shared" si="3"/>
        <v>#DIV/0!</v>
      </c>
    </row>
    <row r="47" spans="1:9" ht="12.75">
      <c r="A47" s="12">
        <v>135</v>
      </c>
      <c r="B47" s="375"/>
      <c r="C47" s="375"/>
      <c r="D47" s="132"/>
      <c r="E47" s="135"/>
      <c r="F47" s="135"/>
      <c r="G47" s="451">
        <f t="shared" si="2"/>
        <v>0</v>
      </c>
      <c r="H47" s="451"/>
      <c r="I47" s="25" t="e">
        <f t="shared" si="3"/>
        <v>#DIV/0!</v>
      </c>
    </row>
    <row r="48" spans="1:9" ht="12.75">
      <c r="A48" s="12">
        <v>136</v>
      </c>
      <c r="B48" s="375"/>
      <c r="C48" s="375"/>
      <c r="D48" s="132"/>
      <c r="E48" s="135"/>
      <c r="F48" s="135"/>
      <c r="G48" s="451">
        <f t="shared" si="2"/>
        <v>0</v>
      </c>
      <c r="H48" s="451"/>
      <c r="I48" s="25" t="e">
        <f t="shared" si="3"/>
        <v>#DIV/0!</v>
      </c>
    </row>
    <row r="49" spans="1:9" ht="12.75">
      <c r="A49" s="12">
        <v>137</v>
      </c>
      <c r="B49" s="375"/>
      <c r="C49" s="375"/>
      <c r="D49" s="132"/>
      <c r="E49" s="135"/>
      <c r="F49" s="135"/>
      <c r="G49" s="451">
        <f t="shared" si="2"/>
        <v>0</v>
      </c>
      <c r="H49" s="451"/>
      <c r="I49" s="25" t="e">
        <f t="shared" si="3"/>
        <v>#DIV/0!</v>
      </c>
    </row>
    <row r="50" spans="1:9" ht="12.75">
      <c r="A50" s="12">
        <v>138</v>
      </c>
      <c r="B50" s="375"/>
      <c r="C50" s="375"/>
      <c r="D50" s="132"/>
      <c r="E50" s="135"/>
      <c r="F50" s="135"/>
      <c r="G50" s="451">
        <f t="shared" si="2"/>
        <v>0</v>
      </c>
      <c r="H50" s="451"/>
      <c r="I50" s="25" t="e">
        <f t="shared" si="3"/>
        <v>#DIV/0!</v>
      </c>
    </row>
    <row r="51" spans="1:9" ht="12.75">
      <c r="A51" s="12">
        <v>139</v>
      </c>
      <c r="B51" s="375"/>
      <c r="C51" s="375"/>
      <c r="D51" s="132"/>
      <c r="E51" s="135"/>
      <c r="F51" s="135"/>
      <c r="G51" s="451">
        <f>E51+F51</f>
        <v>0</v>
      </c>
      <c r="H51" s="451"/>
      <c r="I51" s="25" t="e">
        <f t="shared" si="3"/>
        <v>#DIV/0!</v>
      </c>
    </row>
    <row r="52" spans="1:9" ht="12.75">
      <c r="A52" s="12">
        <v>140</v>
      </c>
      <c r="B52" s="375"/>
      <c r="C52" s="375"/>
      <c r="D52" s="132"/>
      <c r="E52" s="135"/>
      <c r="F52" s="135"/>
      <c r="G52" s="451">
        <f t="shared" si="2"/>
        <v>0</v>
      </c>
      <c r="H52" s="451"/>
      <c r="I52" s="25" t="e">
        <f t="shared" si="3"/>
        <v>#DIV/0!</v>
      </c>
    </row>
    <row r="53" spans="1:9" ht="12.75">
      <c r="A53" s="12">
        <v>141</v>
      </c>
      <c r="B53" s="375"/>
      <c r="C53" s="375"/>
      <c r="D53" s="132"/>
      <c r="E53" s="135"/>
      <c r="F53" s="135"/>
      <c r="G53" s="451">
        <f t="shared" si="2"/>
        <v>0</v>
      </c>
      <c r="H53" s="451"/>
      <c r="I53" s="25" t="e">
        <f t="shared" si="3"/>
        <v>#DIV/0!</v>
      </c>
    </row>
    <row r="54" spans="1:9" ht="12.75">
      <c r="A54" s="12">
        <v>142</v>
      </c>
      <c r="B54" s="375"/>
      <c r="C54" s="375"/>
      <c r="D54" s="132"/>
      <c r="E54" s="135"/>
      <c r="F54" s="135"/>
      <c r="G54" s="451">
        <f t="shared" si="2"/>
        <v>0</v>
      </c>
      <c r="H54" s="451"/>
      <c r="I54" s="25" t="e">
        <f t="shared" si="3"/>
        <v>#DIV/0!</v>
      </c>
    </row>
    <row r="55" spans="1:9" ht="12.75">
      <c r="A55" s="12">
        <v>143</v>
      </c>
      <c r="B55" s="375"/>
      <c r="C55" s="375"/>
      <c r="D55" s="132"/>
      <c r="E55" s="135"/>
      <c r="F55" s="135"/>
      <c r="G55" s="451">
        <f t="shared" si="2"/>
        <v>0</v>
      </c>
      <c r="H55" s="451"/>
      <c r="I55" s="25" t="e">
        <f t="shared" si="3"/>
        <v>#DIV/0!</v>
      </c>
    </row>
    <row r="56" spans="1:9" ht="12.75">
      <c r="A56" s="12">
        <v>144</v>
      </c>
      <c r="B56" s="375"/>
      <c r="C56" s="375"/>
      <c r="D56" s="132"/>
      <c r="E56" s="135"/>
      <c r="F56" s="135"/>
      <c r="G56" s="451">
        <f t="shared" si="2"/>
        <v>0</v>
      </c>
      <c r="H56" s="451"/>
      <c r="I56" s="25" t="e">
        <f t="shared" si="3"/>
        <v>#DIV/0!</v>
      </c>
    </row>
    <row r="57" spans="1:9" ht="12.75">
      <c r="A57" s="12">
        <v>145</v>
      </c>
      <c r="B57" s="375"/>
      <c r="C57" s="375"/>
      <c r="D57" s="132"/>
      <c r="E57" s="135"/>
      <c r="F57" s="135"/>
      <c r="G57" s="451">
        <f t="shared" si="2"/>
        <v>0</v>
      </c>
      <c r="H57" s="451"/>
      <c r="I57" s="25" t="e">
        <f t="shared" si="3"/>
        <v>#DIV/0!</v>
      </c>
    </row>
    <row r="58" spans="1:9" ht="12.75">
      <c r="A58" s="12">
        <v>146</v>
      </c>
      <c r="B58" s="419"/>
      <c r="C58" s="420"/>
      <c r="D58" s="132"/>
      <c r="E58" s="135"/>
      <c r="F58" s="135"/>
      <c r="G58" s="451">
        <f t="shared" si="2"/>
        <v>0</v>
      </c>
      <c r="H58" s="451"/>
      <c r="I58" s="25" t="e">
        <f t="shared" si="3"/>
        <v>#DIV/0!</v>
      </c>
    </row>
    <row r="59" spans="1:9" ht="12.75">
      <c r="A59" s="12">
        <v>147</v>
      </c>
      <c r="B59" s="419"/>
      <c r="C59" s="420"/>
      <c r="D59" s="132"/>
      <c r="E59" s="135"/>
      <c r="F59" s="135"/>
      <c r="G59" s="451">
        <f t="shared" si="2"/>
        <v>0</v>
      </c>
      <c r="H59" s="451"/>
      <c r="I59" s="25" t="e">
        <f t="shared" si="3"/>
        <v>#DIV/0!</v>
      </c>
    </row>
    <row r="60" spans="1:9" ht="12.75">
      <c r="A60" s="12">
        <v>148</v>
      </c>
      <c r="B60" s="419"/>
      <c r="C60" s="420"/>
      <c r="D60" s="132"/>
      <c r="E60" s="135"/>
      <c r="F60" s="135"/>
      <c r="G60" s="451">
        <f t="shared" si="2"/>
        <v>0</v>
      </c>
      <c r="H60" s="451"/>
      <c r="I60" s="25" t="e">
        <f t="shared" si="3"/>
        <v>#DIV/0!</v>
      </c>
    </row>
    <row r="61" spans="1:9" ht="12.75">
      <c r="A61" s="12">
        <v>149</v>
      </c>
      <c r="B61" s="419"/>
      <c r="C61" s="420"/>
      <c r="D61" s="132"/>
      <c r="E61" s="135"/>
      <c r="F61" s="135"/>
      <c r="G61" s="451">
        <f t="shared" si="2"/>
        <v>0</v>
      </c>
      <c r="H61" s="451"/>
      <c r="I61" s="25" t="e">
        <f t="shared" si="3"/>
        <v>#DIV/0!</v>
      </c>
    </row>
    <row r="62" spans="1:9" ht="12.75">
      <c r="A62" s="12">
        <v>150</v>
      </c>
      <c r="B62" s="419"/>
      <c r="C62" s="420"/>
      <c r="D62" s="132"/>
      <c r="E62" s="135"/>
      <c r="F62" s="135"/>
      <c r="G62" s="451">
        <f t="shared" si="2"/>
        <v>0</v>
      </c>
      <c r="H62" s="451"/>
      <c r="I62" s="25" t="e">
        <f t="shared" si="3"/>
        <v>#DIV/0!</v>
      </c>
    </row>
    <row r="63" spans="1:9" ht="12.75">
      <c r="A63" s="12">
        <v>151</v>
      </c>
      <c r="B63" s="419"/>
      <c r="C63" s="420"/>
      <c r="D63" s="132"/>
      <c r="E63" s="135"/>
      <c r="F63" s="135"/>
      <c r="G63" s="451">
        <f t="shared" si="2"/>
        <v>0</v>
      </c>
      <c r="H63" s="451"/>
      <c r="I63" s="25" t="e">
        <f t="shared" si="3"/>
        <v>#DIV/0!</v>
      </c>
    </row>
    <row r="64" spans="1:9" ht="12.75">
      <c r="A64" s="12">
        <v>152</v>
      </c>
      <c r="B64" s="419"/>
      <c r="C64" s="420"/>
      <c r="D64" s="132"/>
      <c r="E64" s="135"/>
      <c r="F64" s="135"/>
      <c r="G64" s="451">
        <f t="shared" si="2"/>
        <v>0</v>
      </c>
      <c r="H64" s="451"/>
      <c r="I64" s="25" t="e">
        <f t="shared" si="3"/>
        <v>#DIV/0!</v>
      </c>
    </row>
    <row r="65" spans="1:9" ht="12.75">
      <c r="A65" s="12">
        <v>153</v>
      </c>
      <c r="B65" s="419"/>
      <c r="C65" s="420"/>
      <c r="D65" s="132"/>
      <c r="E65" s="135"/>
      <c r="F65" s="135"/>
      <c r="G65" s="451">
        <f t="shared" si="2"/>
        <v>0</v>
      </c>
      <c r="H65" s="451"/>
      <c r="I65" s="25" t="e">
        <f t="shared" si="3"/>
        <v>#DIV/0!</v>
      </c>
    </row>
    <row r="66" spans="1:9" ht="12.75">
      <c r="A66" s="12">
        <v>154</v>
      </c>
      <c r="B66" s="419"/>
      <c r="C66" s="420"/>
      <c r="D66" s="132"/>
      <c r="E66" s="135"/>
      <c r="F66" s="135"/>
      <c r="G66" s="451">
        <f t="shared" si="2"/>
        <v>0</v>
      </c>
      <c r="H66" s="451"/>
      <c r="I66" s="25" t="e">
        <f t="shared" si="3"/>
        <v>#DIV/0!</v>
      </c>
    </row>
    <row r="67" spans="1:9" ht="13.5" thickBot="1">
      <c r="A67" s="12">
        <v>155</v>
      </c>
      <c r="B67" s="421"/>
      <c r="C67" s="422"/>
      <c r="D67" s="138"/>
      <c r="E67" s="137"/>
      <c r="F67" s="137"/>
      <c r="G67" s="451">
        <f t="shared" si="2"/>
        <v>0</v>
      </c>
      <c r="H67" s="451"/>
      <c r="I67" s="25" t="e">
        <f t="shared" si="3"/>
        <v>#DIV/0!</v>
      </c>
    </row>
    <row r="68" spans="1:9" ht="12.75">
      <c r="A68" s="27">
        <v>3</v>
      </c>
      <c r="B68" s="474" t="s">
        <v>80</v>
      </c>
      <c r="C68" s="474"/>
      <c r="D68" s="232">
        <f>SUM(D8:D57)</f>
        <v>0</v>
      </c>
      <c r="E68" s="233">
        <f>SUM(E8:E57)</f>
        <v>0</v>
      </c>
      <c r="F68" s="233">
        <f>SUM(F8:F57)</f>
        <v>0</v>
      </c>
      <c r="G68" s="473">
        <f t="shared" si="2"/>
        <v>0</v>
      </c>
      <c r="H68" s="473"/>
      <c r="I68" s="28" t="e">
        <f t="shared" si="3"/>
        <v>#DIV/0!</v>
      </c>
    </row>
    <row r="75" ht="12.75">
      <c r="A75" s="16" t="s">
        <v>9</v>
      </c>
    </row>
  </sheetData>
  <sheetProtection sheet="1" objects="1" scenarios="1"/>
  <mergeCells count="135">
    <mergeCell ref="A5:I5"/>
    <mergeCell ref="B8:C8"/>
    <mergeCell ref="A6:F6"/>
    <mergeCell ref="G6:I6"/>
    <mergeCell ref="G16:H16"/>
    <mergeCell ref="G12:H12"/>
    <mergeCell ref="G13:H13"/>
    <mergeCell ref="G14:H14"/>
    <mergeCell ref="G15:H15"/>
    <mergeCell ref="G8:H8"/>
    <mergeCell ref="G9:H9"/>
    <mergeCell ref="G10:H10"/>
    <mergeCell ref="G23:H23"/>
    <mergeCell ref="G24:H24"/>
    <mergeCell ref="G11:H11"/>
    <mergeCell ref="M3:P3"/>
    <mergeCell ref="G7:H7"/>
    <mergeCell ref="G18:H18"/>
    <mergeCell ref="G19:H19"/>
    <mergeCell ref="G20:H20"/>
    <mergeCell ref="A2:E2"/>
    <mergeCell ref="A3:E3"/>
    <mergeCell ref="A4:E4"/>
    <mergeCell ref="B7:C7"/>
    <mergeCell ref="G3:I3"/>
    <mergeCell ref="G17:H17"/>
    <mergeCell ref="B9:C9"/>
    <mergeCell ref="B10:C10"/>
    <mergeCell ref="B11:C11"/>
    <mergeCell ref="B12:C12"/>
    <mergeCell ref="G21:H21"/>
    <mergeCell ref="G22:H22"/>
    <mergeCell ref="G68:H68"/>
    <mergeCell ref="G47:H47"/>
    <mergeCell ref="G25:H25"/>
    <mergeCell ref="G42:H42"/>
    <mergeCell ref="G34:H34"/>
    <mergeCell ref="G35:H35"/>
    <mergeCell ref="G36:H36"/>
    <mergeCell ref="G37:H37"/>
    <mergeCell ref="G26:H26"/>
    <mergeCell ref="G51:H51"/>
    <mergeCell ref="G45:H45"/>
    <mergeCell ref="G46:H46"/>
    <mergeCell ref="G48:H48"/>
    <mergeCell ref="G27:H27"/>
    <mergeCell ref="G28:H28"/>
    <mergeCell ref="G29:H29"/>
    <mergeCell ref="G39:H39"/>
    <mergeCell ref="G30:H30"/>
    <mergeCell ref="G57:H57"/>
    <mergeCell ref="B13:C13"/>
    <mergeCell ref="B14:C14"/>
    <mergeCell ref="B15:C15"/>
    <mergeCell ref="B16:C16"/>
    <mergeCell ref="B21:C21"/>
    <mergeCell ref="B22:C22"/>
    <mergeCell ref="B23:C23"/>
    <mergeCell ref="B24:C24"/>
    <mergeCell ref="G38:H38"/>
    <mergeCell ref="B17:C17"/>
    <mergeCell ref="B18:C18"/>
    <mergeCell ref="B19:C19"/>
    <mergeCell ref="B20:C20"/>
    <mergeCell ref="B25:C25"/>
    <mergeCell ref="B42:C42"/>
    <mergeCell ref="B35:C35"/>
    <mergeCell ref="B39:C39"/>
    <mergeCell ref="B40:C40"/>
    <mergeCell ref="B41:C41"/>
    <mergeCell ref="B26:C26"/>
    <mergeCell ref="B27:C27"/>
    <mergeCell ref="B28:C28"/>
    <mergeCell ref="B29:C29"/>
    <mergeCell ref="B30:C30"/>
    <mergeCell ref="B31:C31"/>
    <mergeCell ref="G64:H64"/>
    <mergeCell ref="B68:C68"/>
    <mergeCell ref="B49:C49"/>
    <mergeCell ref="B50:C50"/>
    <mergeCell ref="B51:C51"/>
    <mergeCell ref="B65:C65"/>
    <mergeCell ref="B66:C66"/>
    <mergeCell ref="B67:C67"/>
    <mergeCell ref="G55:H55"/>
    <mergeCell ref="G56:H56"/>
    <mergeCell ref="G65:H65"/>
    <mergeCell ref="G66:H66"/>
    <mergeCell ref="G67:H67"/>
    <mergeCell ref="B61:C61"/>
    <mergeCell ref="B62:C62"/>
    <mergeCell ref="B63:C63"/>
    <mergeCell ref="B64:C64"/>
    <mergeCell ref="G61:H61"/>
    <mergeCell ref="G62:H62"/>
    <mergeCell ref="G63:H63"/>
    <mergeCell ref="F2:I2"/>
    <mergeCell ref="H4:I4"/>
    <mergeCell ref="F4:G4"/>
    <mergeCell ref="B60:C60"/>
    <mergeCell ref="G60:H60"/>
    <mergeCell ref="B56:C56"/>
    <mergeCell ref="B52:C52"/>
    <mergeCell ref="B53:C53"/>
    <mergeCell ref="B54:C54"/>
    <mergeCell ref="B55:C55"/>
    <mergeCell ref="G31:H31"/>
    <mergeCell ref="G32:H32"/>
    <mergeCell ref="G33:H33"/>
    <mergeCell ref="B37:C37"/>
    <mergeCell ref="B38:C38"/>
    <mergeCell ref="B36:C36"/>
    <mergeCell ref="B32:C32"/>
    <mergeCell ref="B33:C33"/>
    <mergeCell ref="B34:C34"/>
    <mergeCell ref="B59:C59"/>
    <mergeCell ref="G58:H58"/>
    <mergeCell ref="G59:H59"/>
    <mergeCell ref="B45:C45"/>
    <mergeCell ref="B46:C46"/>
    <mergeCell ref="B47:C47"/>
    <mergeCell ref="B48:C48"/>
    <mergeCell ref="G53:H53"/>
    <mergeCell ref="G54:H54"/>
    <mergeCell ref="G49:H49"/>
    <mergeCell ref="B57:C57"/>
    <mergeCell ref="B44:C44"/>
    <mergeCell ref="G41:H41"/>
    <mergeCell ref="B58:C58"/>
    <mergeCell ref="G44:H44"/>
    <mergeCell ref="G40:H40"/>
    <mergeCell ref="G43:H43"/>
    <mergeCell ref="G50:H50"/>
    <mergeCell ref="B43:C43"/>
    <mergeCell ref="G52:H52"/>
  </mergeCells>
  <printOptions/>
  <pageMargins left="0.98" right="0.5" top="0.5" bottom="0.5" header="0" footer="0"/>
  <pageSetup fitToHeight="1" fitToWidth="1" horizontalDpi="600" verticalDpi="600" orientation="portrait" scale="73" r:id="rId3"/>
  <legacyDrawing r:id="rId2"/>
</worksheet>
</file>

<file path=xl/worksheets/sheet9.xml><?xml version="1.0" encoding="utf-8"?>
<worksheet xmlns="http://schemas.openxmlformats.org/spreadsheetml/2006/main" xmlns:r="http://schemas.openxmlformats.org/officeDocument/2006/relationships">
  <sheetPr>
    <tabColor indexed="43"/>
    <pageSetUpPr fitToPage="1"/>
  </sheetPr>
  <dimension ref="A1:P75"/>
  <sheetViews>
    <sheetView zoomScalePageLayoutView="0" workbookViewId="0" topLeftCell="A1">
      <pane ySplit="7" topLeftCell="A47" activePane="bottomLeft" state="frozen"/>
      <selection pane="topLeft" activeCell="A1" sqref="A1"/>
      <selection pane="bottomLeft" activeCell="B8" sqref="B8:C8"/>
    </sheetView>
  </sheetViews>
  <sheetFormatPr defaultColWidth="9.140625" defaultRowHeight="12.75"/>
  <cols>
    <col min="1" max="1" width="4.140625" style="0" customWidth="1"/>
    <col min="2" max="2" width="23.140625" style="0" customWidth="1"/>
    <col min="3" max="3" width="11.00390625" style="0" customWidth="1"/>
    <col min="4" max="4" width="15.7109375" style="0" customWidth="1"/>
    <col min="5" max="5" width="18.00390625" style="0" customWidth="1"/>
    <col min="6" max="6" width="14.8515625" style="0" customWidth="1"/>
    <col min="7" max="8" width="6.57421875" style="0" customWidth="1"/>
    <col min="13" max="13" width="3.28125" style="0" customWidth="1"/>
    <col min="14" max="14" width="3.421875" style="0" customWidth="1"/>
    <col min="15" max="15" width="3.57421875" style="0" customWidth="1"/>
  </cols>
  <sheetData>
    <row r="1" spans="1:9" ht="15">
      <c r="A1" s="20" t="s">
        <v>55</v>
      </c>
      <c r="B1" s="21"/>
      <c r="C1" s="21"/>
      <c r="D1" s="21"/>
      <c r="E1" s="22"/>
      <c r="F1" s="23" t="s">
        <v>63</v>
      </c>
      <c r="G1" s="18">
        <v>4</v>
      </c>
      <c r="H1" s="18" t="s">
        <v>57</v>
      </c>
      <c r="I1" s="18">
        <f>'MNTHLY PROG RPT1'!$I$1</f>
        <v>0</v>
      </c>
    </row>
    <row r="2" spans="1:14" ht="15">
      <c r="A2" s="454" t="s">
        <v>2</v>
      </c>
      <c r="B2" s="443"/>
      <c r="C2" s="443"/>
      <c r="D2" s="443"/>
      <c r="E2" s="455"/>
      <c r="F2" s="468"/>
      <c r="G2" s="469"/>
      <c r="H2" s="469"/>
      <c r="I2" s="470"/>
      <c r="J2" s="14"/>
      <c r="K2" s="14"/>
      <c r="L2" s="14"/>
      <c r="M2" s="14"/>
      <c r="N2" s="14"/>
    </row>
    <row r="3" spans="1:16" ht="30">
      <c r="A3" s="456" t="s">
        <v>77</v>
      </c>
      <c r="B3" s="444"/>
      <c r="C3" s="444"/>
      <c r="D3" s="444"/>
      <c r="E3" s="457"/>
      <c r="F3" s="17" t="s">
        <v>64</v>
      </c>
      <c r="G3" s="462" t="str">
        <f>'MNTHLY PROG RPT1'!$G$3</f>
        <v>DECEMBER 2020</v>
      </c>
      <c r="H3" s="463"/>
      <c r="I3" s="464"/>
      <c r="J3" s="14"/>
      <c r="K3" s="14" t="s">
        <v>9</v>
      </c>
      <c r="L3" s="14"/>
      <c r="M3" s="452"/>
      <c r="N3" s="452"/>
      <c r="O3" s="452"/>
      <c r="P3" s="452"/>
    </row>
    <row r="4" spans="1:14" ht="18">
      <c r="A4" s="458" t="s">
        <v>56</v>
      </c>
      <c r="B4" s="459"/>
      <c r="C4" s="459"/>
      <c r="D4" s="459"/>
      <c r="E4" s="460"/>
      <c r="F4" s="475" t="s">
        <v>65</v>
      </c>
      <c r="G4" s="475"/>
      <c r="H4" s="471">
        <f>'MNTHLY EST'!$E$30</f>
        <v>18</v>
      </c>
      <c r="I4" s="472"/>
      <c r="J4" s="14"/>
      <c r="K4" s="14" t="s">
        <v>9</v>
      </c>
      <c r="L4" s="14"/>
      <c r="M4" s="14"/>
      <c r="N4" s="14"/>
    </row>
    <row r="5" spans="1:14" ht="4.5" customHeight="1">
      <c r="A5" s="465"/>
      <c r="B5" s="466"/>
      <c r="C5" s="466"/>
      <c r="D5" s="466"/>
      <c r="E5" s="466"/>
      <c r="F5" s="466"/>
      <c r="G5" s="466"/>
      <c r="H5" s="466"/>
      <c r="I5" s="467"/>
      <c r="J5" s="15"/>
      <c r="K5" s="15"/>
      <c r="L5" s="15"/>
      <c r="M5" s="15"/>
      <c r="N5" s="15"/>
    </row>
    <row r="6" spans="1:15" ht="15">
      <c r="A6" s="400" t="str">
        <f>CONCATENATE("PROJECT: ",'MNTHLY EST'!$D$12)</f>
        <v>PROJECT: Aliiaimoku Bldg, Replace Air Conditioning System</v>
      </c>
      <c r="B6" s="401"/>
      <c r="C6" s="401"/>
      <c r="D6" s="401"/>
      <c r="E6" s="401"/>
      <c r="F6" s="401"/>
      <c r="G6" s="411" t="str">
        <f>CONCATENATE("Job#: ",'MNTHLY EST'!$K$11)</f>
        <v>Job#: XX-XX-XXXX</v>
      </c>
      <c r="H6" s="412"/>
      <c r="I6" s="413"/>
      <c r="J6" s="13" t="s">
        <v>9</v>
      </c>
      <c r="K6" s="13" t="s">
        <v>9</v>
      </c>
      <c r="L6" s="13" t="s">
        <v>9</v>
      </c>
      <c r="M6" s="13" t="s">
        <v>9</v>
      </c>
      <c r="N6" s="13"/>
      <c r="O6" s="13"/>
    </row>
    <row r="7" spans="1:9" ht="49.5" customHeight="1">
      <c r="A7" s="24" t="s">
        <v>58</v>
      </c>
      <c r="B7" s="461" t="s">
        <v>59</v>
      </c>
      <c r="C7" s="453"/>
      <c r="D7" s="19" t="s">
        <v>60</v>
      </c>
      <c r="E7" s="19" t="s">
        <v>71</v>
      </c>
      <c r="F7" s="19" t="s">
        <v>72</v>
      </c>
      <c r="G7" s="453" t="s">
        <v>61</v>
      </c>
      <c r="H7" s="453"/>
      <c r="I7" s="131" t="s">
        <v>62</v>
      </c>
    </row>
    <row r="8" spans="1:9" ht="12.75">
      <c r="A8" s="12">
        <v>156</v>
      </c>
      <c r="B8" s="375"/>
      <c r="C8" s="375"/>
      <c r="D8" s="132">
        <v>0</v>
      </c>
      <c r="E8" s="135">
        <v>0</v>
      </c>
      <c r="F8" s="135">
        <v>0</v>
      </c>
      <c r="G8" s="451">
        <f aca="true" t="shared" si="0" ref="G8:G39">E8+F8</f>
        <v>0</v>
      </c>
      <c r="H8" s="451"/>
      <c r="I8" s="25" t="e">
        <f aca="true" t="shared" si="1" ref="I8:I39">G8/D8</f>
        <v>#DIV/0!</v>
      </c>
    </row>
    <row r="9" spans="1:9" ht="12.75">
      <c r="A9" s="12">
        <v>157</v>
      </c>
      <c r="B9" s="375"/>
      <c r="C9" s="375"/>
      <c r="D9" s="132"/>
      <c r="E9" s="135"/>
      <c r="F9" s="135"/>
      <c r="G9" s="451">
        <f t="shared" si="0"/>
        <v>0</v>
      </c>
      <c r="H9" s="451"/>
      <c r="I9" s="25" t="e">
        <f t="shared" si="1"/>
        <v>#DIV/0!</v>
      </c>
    </row>
    <row r="10" spans="1:9" ht="12.75">
      <c r="A10" s="12">
        <v>158</v>
      </c>
      <c r="B10" s="375"/>
      <c r="C10" s="375"/>
      <c r="D10" s="132"/>
      <c r="E10" s="135"/>
      <c r="F10" s="135"/>
      <c r="G10" s="451">
        <f t="shared" si="0"/>
        <v>0</v>
      </c>
      <c r="H10" s="451"/>
      <c r="I10" s="25" t="e">
        <f t="shared" si="1"/>
        <v>#DIV/0!</v>
      </c>
    </row>
    <row r="11" spans="1:9" ht="12.75">
      <c r="A11" s="12">
        <v>159</v>
      </c>
      <c r="B11" s="375"/>
      <c r="C11" s="375"/>
      <c r="D11" s="132"/>
      <c r="E11" s="135"/>
      <c r="F11" s="135"/>
      <c r="G11" s="451">
        <f t="shared" si="0"/>
        <v>0</v>
      </c>
      <c r="H11" s="451"/>
      <c r="I11" s="25" t="e">
        <f t="shared" si="1"/>
        <v>#DIV/0!</v>
      </c>
    </row>
    <row r="12" spans="1:9" ht="12.75">
      <c r="A12" s="12">
        <v>160</v>
      </c>
      <c r="B12" s="375"/>
      <c r="C12" s="375"/>
      <c r="D12" s="132"/>
      <c r="E12" s="135"/>
      <c r="F12" s="135"/>
      <c r="G12" s="451">
        <f t="shared" si="0"/>
        <v>0</v>
      </c>
      <c r="H12" s="451"/>
      <c r="I12" s="25" t="e">
        <f t="shared" si="1"/>
        <v>#DIV/0!</v>
      </c>
    </row>
    <row r="13" spans="1:9" ht="12.75">
      <c r="A13" s="12">
        <v>161</v>
      </c>
      <c r="B13" s="375"/>
      <c r="C13" s="375"/>
      <c r="D13" s="132"/>
      <c r="E13" s="135"/>
      <c r="F13" s="135"/>
      <c r="G13" s="451">
        <f t="shared" si="0"/>
        <v>0</v>
      </c>
      <c r="H13" s="451"/>
      <c r="I13" s="25" t="e">
        <f t="shared" si="1"/>
        <v>#DIV/0!</v>
      </c>
    </row>
    <row r="14" spans="1:9" ht="12.75">
      <c r="A14" s="12">
        <v>162</v>
      </c>
      <c r="B14" s="375"/>
      <c r="C14" s="375"/>
      <c r="D14" s="132"/>
      <c r="E14" s="135"/>
      <c r="F14" s="135"/>
      <c r="G14" s="451">
        <f t="shared" si="0"/>
        <v>0</v>
      </c>
      <c r="H14" s="451"/>
      <c r="I14" s="25" t="e">
        <f t="shared" si="1"/>
        <v>#DIV/0!</v>
      </c>
    </row>
    <row r="15" spans="1:9" ht="12.75">
      <c r="A15" s="12">
        <v>163</v>
      </c>
      <c r="B15" s="375"/>
      <c r="C15" s="375"/>
      <c r="D15" s="132"/>
      <c r="E15" s="135"/>
      <c r="F15" s="135"/>
      <c r="G15" s="451">
        <f t="shared" si="0"/>
        <v>0</v>
      </c>
      <c r="H15" s="451"/>
      <c r="I15" s="25" t="e">
        <f t="shared" si="1"/>
        <v>#DIV/0!</v>
      </c>
    </row>
    <row r="16" spans="1:9" ht="12.75">
      <c r="A16" s="12">
        <v>164</v>
      </c>
      <c r="B16" s="375"/>
      <c r="C16" s="375"/>
      <c r="D16" s="132"/>
      <c r="E16" s="135"/>
      <c r="F16" s="135"/>
      <c r="G16" s="451">
        <f t="shared" si="0"/>
        <v>0</v>
      </c>
      <c r="H16" s="451"/>
      <c r="I16" s="25" t="e">
        <f t="shared" si="1"/>
        <v>#DIV/0!</v>
      </c>
    </row>
    <row r="17" spans="1:9" ht="12.75">
      <c r="A17" s="12">
        <v>165</v>
      </c>
      <c r="B17" s="375"/>
      <c r="C17" s="375"/>
      <c r="D17" s="132"/>
      <c r="E17" s="135"/>
      <c r="F17" s="135"/>
      <c r="G17" s="451">
        <f t="shared" si="0"/>
        <v>0</v>
      </c>
      <c r="H17" s="451"/>
      <c r="I17" s="25" t="e">
        <f t="shared" si="1"/>
        <v>#DIV/0!</v>
      </c>
    </row>
    <row r="18" spans="1:9" ht="12.75">
      <c r="A18" s="12">
        <v>166</v>
      </c>
      <c r="B18" s="375"/>
      <c r="C18" s="375"/>
      <c r="D18" s="132"/>
      <c r="E18" s="135"/>
      <c r="F18" s="135"/>
      <c r="G18" s="451">
        <f t="shared" si="0"/>
        <v>0</v>
      </c>
      <c r="H18" s="451"/>
      <c r="I18" s="25" t="e">
        <f t="shared" si="1"/>
        <v>#DIV/0!</v>
      </c>
    </row>
    <row r="19" spans="1:9" ht="12.75">
      <c r="A19" s="12">
        <v>167</v>
      </c>
      <c r="B19" s="375"/>
      <c r="C19" s="375"/>
      <c r="D19" s="132"/>
      <c r="E19" s="135"/>
      <c r="F19" s="135"/>
      <c r="G19" s="451">
        <f t="shared" si="0"/>
        <v>0</v>
      </c>
      <c r="H19" s="451"/>
      <c r="I19" s="25" t="e">
        <f t="shared" si="1"/>
        <v>#DIV/0!</v>
      </c>
    </row>
    <row r="20" spans="1:9" ht="12.75">
      <c r="A20" s="12">
        <v>168</v>
      </c>
      <c r="B20" s="375"/>
      <c r="C20" s="375"/>
      <c r="D20" s="132"/>
      <c r="E20" s="135"/>
      <c r="F20" s="135"/>
      <c r="G20" s="451">
        <f t="shared" si="0"/>
        <v>0</v>
      </c>
      <c r="H20" s="451"/>
      <c r="I20" s="25" t="e">
        <f t="shared" si="1"/>
        <v>#DIV/0!</v>
      </c>
    </row>
    <row r="21" spans="1:9" ht="12.75">
      <c r="A21" s="12">
        <v>169</v>
      </c>
      <c r="B21" s="375"/>
      <c r="C21" s="375"/>
      <c r="D21" s="132"/>
      <c r="E21" s="135"/>
      <c r="F21" s="135"/>
      <c r="G21" s="451">
        <f t="shared" si="0"/>
        <v>0</v>
      </c>
      <c r="H21" s="451"/>
      <c r="I21" s="25" t="e">
        <f t="shared" si="1"/>
        <v>#DIV/0!</v>
      </c>
    </row>
    <row r="22" spans="1:9" ht="12.75">
      <c r="A22" s="12">
        <v>170</v>
      </c>
      <c r="B22" s="375"/>
      <c r="C22" s="375"/>
      <c r="D22" s="132"/>
      <c r="E22" s="135"/>
      <c r="F22" s="135"/>
      <c r="G22" s="451">
        <f t="shared" si="0"/>
        <v>0</v>
      </c>
      <c r="H22" s="451"/>
      <c r="I22" s="25" t="e">
        <f t="shared" si="1"/>
        <v>#DIV/0!</v>
      </c>
    </row>
    <row r="23" spans="1:9" ht="12.75">
      <c r="A23" s="12">
        <v>171</v>
      </c>
      <c r="B23" s="375"/>
      <c r="C23" s="375"/>
      <c r="D23" s="132"/>
      <c r="E23" s="135"/>
      <c r="F23" s="135"/>
      <c r="G23" s="451">
        <f t="shared" si="0"/>
        <v>0</v>
      </c>
      <c r="H23" s="451"/>
      <c r="I23" s="25" t="e">
        <f t="shared" si="1"/>
        <v>#DIV/0!</v>
      </c>
    </row>
    <row r="24" spans="1:9" ht="12.75">
      <c r="A24" s="12">
        <v>172</v>
      </c>
      <c r="B24" s="375"/>
      <c r="C24" s="375"/>
      <c r="D24" s="132"/>
      <c r="E24" s="135"/>
      <c r="F24" s="135"/>
      <c r="G24" s="451">
        <f t="shared" si="0"/>
        <v>0</v>
      </c>
      <c r="H24" s="451"/>
      <c r="I24" s="25" t="e">
        <f t="shared" si="1"/>
        <v>#DIV/0!</v>
      </c>
    </row>
    <row r="25" spans="1:9" ht="12.75">
      <c r="A25" s="12">
        <v>173</v>
      </c>
      <c r="B25" s="375"/>
      <c r="C25" s="375"/>
      <c r="D25" s="132"/>
      <c r="E25" s="135"/>
      <c r="F25" s="135"/>
      <c r="G25" s="451">
        <f t="shared" si="0"/>
        <v>0</v>
      </c>
      <c r="H25" s="451"/>
      <c r="I25" s="25" t="e">
        <f t="shared" si="1"/>
        <v>#DIV/0!</v>
      </c>
    </row>
    <row r="26" spans="1:9" ht="12.75">
      <c r="A26" s="12">
        <v>174</v>
      </c>
      <c r="B26" s="419"/>
      <c r="C26" s="420"/>
      <c r="D26" s="132"/>
      <c r="E26" s="135"/>
      <c r="F26" s="135"/>
      <c r="G26" s="451">
        <f t="shared" si="0"/>
        <v>0</v>
      </c>
      <c r="H26" s="451"/>
      <c r="I26" s="25" t="e">
        <f t="shared" si="1"/>
        <v>#DIV/0!</v>
      </c>
    </row>
    <row r="27" spans="1:9" ht="12.75">
      <c r="A27" s="12">
        <v>175</v>
      </c>
      <c r="B27" s="419"/>
      <c r="C27" s="420"/>
      <c r="D27" s="132"/>
      <c r="E27" s="135"/>
      <c r="F27" s="135"/>
      <c r="G27" s="451">
        <f t="shared" si="0"/>
        <v>0</v>
      </c>
      <c r="H27" s="451"/>
      <c r="I27" s="25" t="e">
        <f t="shared" si="1"/>
        <v>#DIV/0!</v>
      </c>
    </row>
    <row r="28" spans="1:9" ht="12.75">
      <c r="A28" s="12">
        <v>176</v>
      </c>
      <c r="B28" s="419"/>
      <c r="C28" s="420"/>
      <c r="D28" s="132"/>
      <c r="E28" s="135"/>
      <c r="F28" s="135"/>
      <c r="G28" s="451">
        <f t="shared" si="0"/>
        <v>0</v>
      </c>
      <c r="H28" s="451"/>
      <c r="I28" s="25" t="e">
        <f t="shared" si="1"/>
        <v>#DIV/0!</v>
      </c>
    </row>
    <row r="29" spans="1:9" ht="12.75">
      <c r="A29" s="12">
        <v>177</v>
      </c>
      <c r="B29" s="419"/>
      <c r="C29" s="420"/>
      <c r="D29" s="132"/>
      <c r="E29" s="135"/>
      <c r="F29" s="135"/>
      <c r="G29" s="451">
        <f t="shared" si="0"/>
        <v>0</v>
      </c>
      <c r="H29" s="451"/>
      <c r="I29" s="25" t="e">
        <f t="shared" si="1"/>
        <v>#DIV/0!</v>
      </c>
    </row>
    <row r="30" spans="1:9" ht="12.75">
      <c r="A30" s="12">
        <v>178</v>
      </c>
      <c r="B30" s="419"/>
      <c r="C30" s="420"/>
      <c r="D30" s="132"/>
      <c r="E30" s="135"/>
      <c r="F30" s="135"/>
      <c r="G30" s="451">
        <f t="shared" si="0"/>
        <v>0</v>
      </c>
      <c r="H30" s="451"/>
      <c r="I30" s="25" t="e">
        <f t="shared" si="1"/>
        <v>#DIV/0!</v>
      </c>
    </row>
    <row r="31" spans="1:9" ht="12.75">
      <c r="A31" s="12">
        <v>179</v>
      </c>
      <c r="B31" s="419"/>
      <c r="C31" s="420"/>
      <c r="D31" s="132"/>
      <c r="E31" s="135"/>
      <c r="F31" s="135"/>
      <c r="G31" s="451">
        <f t="shared" si="0"/>
        <v>0</v>
      </c>
      <c r="H31" s="451"/>
      <c r="I31" s="25" t="e">
        <f t="shared" si="1"/>
        <v>#DIV/0!</v>
      </c>
    </row>
    <row r="32" spans="1:9" ht="12.75">
      <c r="A32" s="12">
        <v>180</v>
      </c>
      <c r="B32" s="419"/>
      <c r="C32" s="420"/>
      <c r="D32" s="132"/>
      <c r="E32" s="135"/>
      <c r="F32" s="135"/>
      <c r="G32" s="451">
        <f t="shared" si="0"/>
        <v>0</v>
      </c>
      <c r="H32" s="451"/>
      <c r="I32" s="25" t="e">
        <f t="shared" si="1"/>
        <v>#DIV/0!</v>
      </c>
    </row>
    <row r="33" spans="1:9" ht="12.75">
      <c r="A33" s="12">
        <v>181</v>
      </c>
      <c r="B33" s="419"/>
      <c r="C33" s="420"/>
      <c r="D33" s="132"/>
      <c r="E33" s="135"/>
      <c r="F33" s="135"/>
      <c r="G33" s="451">
        <f t="shared" si="0"/>
        <v>0</v>
      </c>
      <c r="H33" s="451"/>
      <c r="I33" s="25" t="e">
        <f t="shared" si="1"/>
        <v>#DIV/0!</v>
      </c>
    </row>
    <row r="34" spans="1:9" ht="12.75">
      <c r="A34" s="12">
        <v>182</v>
      </c>
      <c r="B34" s="419"/>
      <c r="C34" s="420"/>
      <c r="D34" s="132"/>
      <c r="E34" s="135"/>
      <c r="F34" s="135"/>
      <c r="G34" s="451">
        <f t="shared" si="0"/>
        <v>0</v>
      </c>
      <c r="H34" s="451"/>
      <c r="I34" s="25" t="e">
        <f t="shared" si="1"/>
        <v>#DIV/0!</v>
      </c>
    </row>
    <row r="35" spans="1:9" ht="12.75">
      <c r="A35" s="12">
        <v>183</v>
      </c>
      <c r="B35" s="419"/>
      <c r="C35" s="420"/>
      <c r="D35" s="132"/>
      <c r="E35" s="135"/>
      <c r="F35" s="135"/>
      <c r="G35" s="451">
        <f t="shared" si="0"/>
        <v>0</v>
      </c>
      <c r="H35" s="451"/>
      <c r="I35" s="25" t="e">
        <f t="shared" si="1"/>
        <v>#DIV/0!</v>
      </c>
    </row>
    <row r="36" spans="1:9" ht="12.75">
      <c r="A36" s="12">
        <v>184</v>
      </c>
      <c r="B36" s="419"/>
      <c r="C36" s="420"/>
      <c r="D36" s="132"/>
      <c r="E36" s="135"/>
      <c r="F36" s="135"/>
      <c r="G36" s="451">
        <f t="shared" si="0"/>
        <v>0</v>
      </c>
      <c r="H36" s="451"/>
      <c r="I36" s="25" t="e">
        <f t="shared" si="1"/>
        <v>#DIV/0!</v>
      </c>
    </row>
    <row r="37" spans="1:9" ht="12.75">
      <c r="A37" s="12">
        <v>185</v>
      </c>
      <c r="B37" s="419"/>
      <c r="C37" s="420"/>
      <c r="D37" s="132"/>
      <c r="E37" s="135"/>
      <c r="F37" s="135"/>
      <c r="G37" s="451">
        <f t="shared" si="0"/>
        <v>0</v>
      </c>
      <c r="H37" s="451"/>
      <c r="I37" s="25" t="e">
        <f t="shared" si="1"/>
        <v>#DIV/0!</v>
      </c>
    </row>
    <row r="38" spans="1:9" ht="12.75">
      <c r="A38" s="12">
        <v>186</v>
      </c>
      <c r="B38" s="419"/>
      <c r="C38" s="420"/>
      <c r="D38" s="132"/>
      <c r="E38" s="135"/>
      <c r="F38" s="135"/>
      <c r="G38" s="451">
        <f t="shared" si="0"/>
        <v>0</v>
      </c>
      <c r="H38" s="451"/>
      <c r="I38" s="25" t="e">
        <f t="shared" si="1"/>
        <v>#DIV/0!</v>
      </c>
    </row>
    <row r="39" spans="1:9" ht="12.75">
      <c r="A39" s="12">
        <v>187</v>
      </c>
      <c r="B39" s="419"/>
      <c r="C39" s="420"/>
      <c r="D39" s="132"/>
      <c r="E39" s="135"/>
      <c r="F39" s="135"/>
      <c r="G39" s="451">
        <f t="shared" si="0"/>
        <v>0</v>
      </c>
      <c r="H39" s="451"/>
      <c r="I39" s="25" t="e">
        <f t="shared" si="1"/>
        <v>#DIV/0!</v>
      </c>
    </row>
    <row r="40" spans="1:9" ht="12.75">
      <c r="A40" s="12">
        <v>188</v>
      </c>
      <c r="B40" s="419"/>
      <c r="C40" s="420"/>
      <c r="D40" s="132"/>
      <c r="E40" s="135"/>
      <c r="F40" s="135"/>
      <c r="G40" s="451">
        <f aca="true" t="shared" si="2" ref="G40:G68">E40+F40</f>
        <v>0</v>
      </c>
      <c r="H40" s="451"/>
      <c r="I40" s="25" t="e">
        <f aca="true" t="shared" si="3" ref="I40:I68">G40/D40</f>
        <v>#DIV/0!</v>
      </c>
    </row>
    <row r="41" spans="1:9" ht="12.75">
      <c r="A41" s="12">
        <v>189</v>
      </c>
      <c r="B41" s="419"/>
      <c r="C41" s="420"/>
      <c r="D41" s="132"/>
      <c r="E41" s="135"/>
      <c r="F41" s="135"/>
      <c r="G41" s="451">
        <f t="shared" si="2"/>
        <v>0</v>
      </c>
      <c r="H41" s="451"/>
      <c r="I41" s="25" t="e">
        <f t="shared" si="3"/>
        <v>#DIV/0!</v>
      </c>
    </row>
    <row r="42" spans="1:9" ht="12.75">
      <c r="A42" s="12">
        <v>190</v>
      </c>
      <c r="B42" s="375"/>
      <c r="C42" s="375"/>
      <c r="D42" s="132"/>
      <c r="E42" s="135"/>
      <c r="F42" s="135"/>
      <c r="G42" s="451">
        <f t="shared" si="2"/>
        <v>0</v>
      </c>
      <c r="H42" s="451"/>
      <c r="I42" s="25" t="e">
        <f t="shared" si="3"/>
        <v>#DIV/0!</v>
      </c>
    </row>
    <row r="43" spans="1:9" ht="12.75">
      <c r="A43" s="12">
        <v>191</v>
      </c>
      <c r="B43" s="375"/>
      <c r="C43" s="375"/>
      <c r="D43" s="132"/>
      <c r="E43" s="135"/>
      <c r="F43" s="135"/>
      <c r="G43" s="451">
        <f t="shared" si="2"/>
        <v>0</v>
      </c>
      <c r="H43" s="451"/>
      <c r="I43" s="25" t="e">
        <f t="shared" si="3"/>
        <v>#DIV/0!</v>
      </c>
    </row>
    <row r="44" spans="1:9" ht="12.75">
      <c r="A44" s="12">
        <v>192</v>
      </c>
      <c r="B44" s="375"/>
      <c r="C44" s="375"/>
      <c r="D44" s="132"/>
      <c r="E44" s="135"/>
      <c r="F44" s="135"/>
      <c r="G44" s="451">
        <f t="shared" si="2"/>
        <v>0</v>
      </c>
      <c r="H44" s="451"/>
      <c r="I44" s="25" t="e">
        <f t="shared" si="3"/>
        <v>#DIV/0!</v>
      </c>
    </row>
    <row r="45" spans="1:9" ht="12.75">
      <c r="A45" s="12">
        <v>193</v>
      </c>
      <c r="B45" s="375"/>
      <c r="C45" s="375"/>
      <c r="D45" s="132"/>
      <c r="E45" s="135"/>
      <c r="F45" s="135"/>
      <c r="G45" s="451">
        <f t="shared" si="2"/>
        <v>0</v>
      </c>
      <c r="H45" s="451"/>
      <c r="I45" s="25" t="e">
        <f t="shared" si="3"/>
        <v>#DIV/0!</v>
      </c>
    </row>
    <row r="46" spans="1:9" ht="12.75">
      <c r="A46" s="12">
        <v>194</v>
      </c>
      <c r="B46" s="375"/>
      <c r="C46" s="375"/>
      <c r="D46" s="132"/>
      <c r="E46" s="135"/>
      <c r="F46" s="135"/>
      <c r="G46" s="451">
        <f t="shared" si="2"/>
        <v>0</v>
      </c>
      <c r="H46" s="451"/>
      <c r="I46" s="25" t="e">
        <f t="shared" si="3"/>
        <v>#DIV/0!</v>
      </c>
    </row>
    <row r="47" spans="1:9" ht="12.75">
      <c r="A47" s="12">
        <v>195</v>
      </c>
      <c r="B47" s="375"/>
      <c r="C47" s="375"/>
      <c r="D47" s="132"/>
      <c r="E47" s="135"/>
      <c r="F47" s="135"/>
      <c r="G47" s="451">
        <f t="shared" si="2"/>
        <v>0</v>
      </c>
      <c r="H47" s="451"/>
      <c r="I47" s="25" t="e">
        <f t="shared" si="3"/>
        <v>#DIV/0!</v>
      </c>
    </row>
    <row r="48" spans="1:9" ht="12.75">
      <c r="A48" s="12">
        <v>196</v>
      </c>
      <c r="B48" s="375"/>
      <c r="C48" s="375"/>
      <c r="D48" s="132"/>
      <c r="E48" s="135"/>
      <c r="F48" s="135"/>
      <c r="G48" s="451">
        <f t="shared" si="2"/>
        <v>0</v>
      </c>
      <c r="H48" s="451"/>
      <c r="I48" s="25" t="e">
        <f t="shared" si="3"/>
        <v>#DIV/0!</v>
      </c>
    </row>
    <row r="49" spans="1:9" ht="12.75">
      <c r="A49" s="12">
        <v>197</v>
      </c>
      <c r="B49" s="375"/>
      <c r="C49" s="375"/>
      <c r="D49" s="132"/>
      <c r="E49" s="135"/>
      <c r="F49" s="135"/>
      <c r="G49" s="451">
        <f t="shared" si="2"/>
        <v>0</v>
      </c>
      <c r="H49" s="451"/>
      <c r="I49" s="25" t="e">
        <f t="shared" si="3"/>
        <v>#DIV/0!</v>
      </c>
    </row>
    <row r="50" spans="1:9" ht="12.75">
      <c r="A50" s="12">
        <v>198</v>
      </c>
      <c r="B50" s="375"/>
      <c r="C50" s="375"/>
      <c r="D50" s="132"/>
      <c r="E50" s="135"/>
      <c r="F50" s="135"/>
      <c r="G50" s="451">
        <f t="shared" si="2"/>
        <v>0</v>
      </c>
      <c r="H50" s="451"/>
      <c r="I50" s="25" t="e">
        <f t="shared" si="3"/>
        <v>#DIV/0!</v>
      </c>
    </row>
    <row r="51" spans="1:9" ht="12.75">
      <c r="A51" s="12">
        <v>199</v>
      </c>
      <c r="B51" s="375"/>
      <c r="C51" s="375"/>
      <c r="D51" s="132"/>
      <c r="E51" s="135"/>
      <c r="F51" s="135"/>
      <c r="G51" s="451">
        <f t="shared" si="2"/>
        <v>0</v>
      </c>
      <c r="H51" s="451"/>
      <c r="I51" s="25" t="e">
        <f t="shared" si="3"/>
        <v>#DIV/0!</v>
      </c>
    </row>
    <row r="52" spans="1:9" ht="12.75">
      <c r="A52" s="12">
        <v>200</v>
      </c>
      <c r="B52" s="375"/>
      <c r="C52" s="375"/>
      <c r="D52" s="132"/>
      <c r="E52" s="135"/>
      <c r="F52" s="135"/>
      <c r="G52" s="451">
        <f t="shared" si="2"/>
        <v>0</v>
      </c>
      <c r="H52" s="451"/>
      <c r="I52" s="25" t="e">
        <f t="shared" si="3"/>
        <v>#DIV/0!</v>
      </c>
    </row>
    <row r="53" spans="1:9" ht="12.75">
      <c r="A53" s="12">
        <v>201</v>
      </c>
      <c r="B53" s="375"/>
      <c r="C53" s="375"/>
      <c r="D53" s="132"/>
      <c r="E53" s="135"/>
      <c r="F53" s="135"/>
      <c r="G53" s="451">
        <f t="shared" si="2"/>
        <v>0</v>
      </c>
      <c r="H53" s="451"/>
      <c r="I53" s="25" t="e">
        <f t="shared" si="3"/>
        <v>#DIV/0!</v>
      </c>
    </row>
    <row r="54" spans="1:9" ht="12.75">
      <c r="A54" s="12">
        <v>202</v>
      </c>
      <c r="B54" s="375"/>
      <c r="C54" s="375"/>
      <c r="D54" s="132"/>
      <c r="E54" s="135"/>
      <c r="F54" s="135"/>
      <c r="G54" s="451">
        <f t="shared" si="2"/>
        <v>0</v>
      </c>
      <c r="H54" s="451"/>
      <c r="I54" s="25" t="e">
        <f t="shared" si="3"/>
        <v>#DIV/0!</v>
      </c>
    </row>
    <row r="55" spans="1:9" ht="12.75">
      <c r="A55" s="12">
        <v>203</v>
      </c>
      <c r="B55" s="375"/>
      <c r="C55" s="375"/>
      <c r="D55" s="132"/>
      <c r="E55" s="135"/>
      <c r="F55" s="135"/>
      <c r="G55" s="451">
        <f t="shared" si="2"/>
        <v>0</v>
      </c>
      <c r="H55" s="451"/>
      <c r="I55" s="25" t="e">
        <f t="shared" si="3"/>
        <v>#DIV/0!</v>
      </c>
    </row>
    <row r="56" spans="1:9" ht="12.75">
      <c r="A56" s="12">
        <v>204</v>
      </c>
      <c r="B56" s="375"/>
      <c r="C56" s="375"/>
      <c r="D56" s="132"/>
      <c r="E56" s="135"/>
      <c r="F56" s="135"/>
      <c r="G56" s="451">
        <f t="shared" si="2"/>
        <v>0</v>
      </c>
      <c r="H56" s="451"/>
      <c r="I56" s="25" t="e">
        <f t="shared" si="3"/>
        <v>#DIV/0!</v>
      </c>
    </row>
    <row r="57" spans="1:9" ht="12.75">
      <c r="A57" s="12">
        <v>205</v>
      </c>
      <c r="B57" s="375"/>
      <c r="C57" s="375"/>
      <c r="D57" s="132"/>
      <c r="E57" s="135"/>
      <c r="F57" s="135"/>
      <c r="G57" s="451">
        <f t="shared" si="2"/>
        <v>0</v>
      </c>
      <c r="H57" s="451"/>
      <c r="I57" s="25" t="e">
        <f t="shared" si="3"/>
        <v>#DIV/0!</v>
      </c>
    </row>
    <row r="58" spans="1:9" ht="12.75">
      <c r="A58" s="12">
        <v>206</v>
      </c>
      <c r="B58" s="419"/>
      <c r="C58" s="420"/>
      <c r="D58" s="132"/>
      <c r="E58" s="135"/>
      <c r="F58" s="135"/>
      <c r="G58" s="451">
        <f t="shared" si="2"/>
        <v>0</v>
      </c>
      <c r="H58" s="451"/>
      <c r="I58" s="25" t="e">
        <f t="shared" si="3"/>
        <v>#DIV/0!</v>
      </c>
    </row>
    <row r="59" spans="1:9" ht="12.75">
      <c r="A59" s="12">
        <v>207</v>
      </c>
      <c r="B59" s="419"/>
      <c r="C59" s="420"/>
      <c r="D59" s="132"/>
      <c r="E59" s="135"/>
      <c r="F59" s="135"/>
      <c r="G59" s="451">
        <f t="shared" si="2"/>
        <v>0</v>
      </c>
      <c r="H59" s="451"/>
      <c r="I59" s="25" t="e">
        <f t="shared" si="3"/>
        <v>#DIV/0!</v>
      </c>
    </row>
    <row r="60" spans="1:9" ht="12.75">
      <c r="A60" s="12">
        <v>208</v>
      </c>
      <c r="B60" s="419"/>
      <c r="C60" s="420"/>
      <c r="D60" s="132"/>
      <c r="E60" s="135"/>
      <c r="F60" s="135"/>
      <c r="G60" s="451">
        <f t="shared" si="2"/>
        <v>0</v>
      </c>
      <c r="H60" s="451"/>
      <c r="I60" s="25" t="e">
        <f t="shared" si="3"/>
        <v>#DIV/0!</v>
      </c>
    </row>
    <row r="61" spans="1:9" ht="12.75">
      <c r="A61" s="12">
        <v>209</v>
      </c>
      <c r="B61" s="419"/>
      <c r="C61" s="420"/>
      <c r="D61" s="132"/>
      <c r="E61" s="135"/>
      <c r="F61" s="135"/>
      <c r="G61" s="451">
        <f t="shared" si="2"/>
        <v>0</v>
      </c>
      <c r="H61" s="451"/>
      <c r="I61" s="25" t="e">
        <f t="shared" si="3"/>
        <v>#DIV/0!</v>
      </c>
    </row>
    <row r="62" spans="1:9" ht="12.75">
      <c r="A62" s="12">
        <v>210</v>
      </c>
      <c r="B62" s="419"/>
      <c r="C62" s="420"/>
      <c r="D62" s="132"/>
      <c r="E62" s="135"/>
      <c r="F62" s="135"/>
      <c r="G62" s="451">
        <f t="shared" si="2"/>
        <v>0</v>
      </c>
      <c r="H62" s="451"/>
      <c r="I62" s="25" t="e">
        <f t="shared" si="3"/>
        <v>#DIV/0!</v>
      </c>
    </row>
    <row r="63" spans="1:9" ht="12.75">
      <c r="A63" s="12">
        <v>211</v>
      </c>
      <c r="B63" s="419"/>
      <c r="C63" s="420"/>
      <c r="D63" s="132"/>
      <c r="E63" s="135"/>
      <c r="F63" s="135"/>
      <c r="G63" s="451">
        <f t="shared" si="2"/>
        <v>0</v>
      </c>
      <c r="H63" s="451"/>
      <c r="I63" s="25" t="e">
        <f t="shared" si="3"/>
        <v>#DIV/0!</v>
      </c>
    </row>
    <row r="64" spans="1:9" ht="12.75">
      <c r="A64" s="12">
        <v>212</v>
      </c>
      <c r="B64" s="419"/>
      <c r="C64" s="420"/>
      <c r="D64" s="132"/>
      <c r="E64" s="135"/>
      <c r="F64" s="135"/>
      <c r="G64" s="451">
        <f t="shared" si="2"/>
        <v>0</v>
      </c>
      <c r="H64" s="451"/>
      <c r="I64" s="25" t="e">
        <f t="shared" si="3"/>
        <v>#DIV/0!</v>
      </c>
    </row>
    <row r="65" spans="1:9" ht="12.75">
      <c r="A65" s="12">
        <v>213</v>
      </c>
      <c r="B65" s="419"/>
      <c r="C65" s="420"/>
      <c r="D65" s="132"/>
      <c r="E65" s="135"/>
      <c r="F65" s="135"/>
      <c r="G65" s="451">
        <f t="shared" si="2"/>
        <v>0</v>
      </c>
      <c r="H65" s="451"/>
      <c r="I65" s="25" t="e">
        <f t="shared" si="3"/>
        <v>#DIV/0!</v>
      </c>
    </row>
    <row r="66" spans="1:9" ht="12.75">
      <c r="A66" s="12">
        <v>214</v>
      </c>
      <c r="B66" s="419"/>
      <c r="C66" s="420"/>
      <c r="D66" s="132"/>
      <c r="E66" s="135"/>
      <c r="F66" s="135"/>
      <c r="G66" s="451">
        <f t="shared" si="2"/>
        <v>0</v>
      </c>
      <c r="H66" s="451"/>
      <c r="I66" s="25" t="e">
        <f t="shared" si="3"/>
        <v>#DIV/0!</v>
      </c>
    </row>
    <row r="67" spans="1:9" ht="13.5" thickBot="1">
      <c r="A67" s="12">
        <v>215</v>
      </c>
      <c r="B67" s="421"/>
      <c r="C67" s="422"/>
      <c r="D67" s="138"/>
      <c r="E67" s="137"/>
      <c r="F67" s="137"/>
      <c r="G67" s="451">
        <f t="shared" si="2"/>
        <v>0</v>
      </c>
      <c r="H67" s="451"/>
      <c r="I67" s="25" t="e">
        <f t="shared" si="3"/>
        <v>#DIV/0!</v>
      </c>
    </row>
    <row r="68" spans="1:9" ht="12.75">
      <c r="A68" s="27">
        <v>4</v>
      </c>
      <c r="B68" s="474" t="s">
        <v>81</v>
      </c>
      <c r="C68" s="474"/>
      <c r="D68" s="232">
        <f>SUM(D8:D57)</f>
        <v>0</v>
      </c>
      <c r="E68" s="233">
        <f>SUM(E8:E57)</f>
        <v>0</v>
      </c>
      <c r="F68" s="233">
        <f>SUM(F8:F57)</f>
        <v>0</v>
      </c>
      <c r="G68" s="473">
        <f t="shared" si="2"/>
        <v>0</v>
      </c>
      <c r="H68" s="473"/>
      <c r="I68" s="28" t="e">
        <f t="shared" si="3"/>
        <v>#DIV/0!</v>
      </c>
    </row>
    <row r="75" ht="12.75">
      <c r="A75" s="16" t="s">
        <v>9</v>
      </c>
    </row>
  </sheetData>
  <sheetProtection sheet="1" objects="1" scenarios="1"/>
  <mergeCells count="135">
    <mergeCell ref="G30:H30"/>
    <mergeCell ref="G53:H53"/>
    <mergeCell ref="A6:F6"/>
    <mergeCell ref="G6:I6"/>
    <mergeCell ref="B40:C40"/>
    <mergeCell ref="B41:C41"/>
    <mergeCell ref="G27:H27"/>
    <mergeCell ref="G28:H28"/>
    <mergeCell ref="G29:H29"/>
    <mergeCell ref="G40:H40"/>
    <mergeCell ref="G39:H39"/>
    <mergeCell ref="B32:C32"/>
    <mergeCell ref="B33:C33"/>
    <mergeCell ref="B34:C34"/>
    <mergeCell ref="B44:C44"/>
    <mergeCell ref="G41:H41"/>
    <mergeCell ref="G33:H33"/>
    <mergeCell ref="B36:C36"/>
    <mergeCell ref="B39:C39"/>
    <mergeCell ref="B37:C37"/>
    <mergeCell ref="B58:C58"/>
    <mergeCell ref="G44:H44"/>
    <mergeCell ref="G43:H43"/>
    <mergeCell ref="G50:H50"/>
    <mergeCell ref="G51:H51"/>
    <mergeCell ref="B47:C47"/>
    <mergeCell ref="B48:C48"/>
    <mergeCell ref="G54:H54"/>
    <mergeCell ref="G49:H49"/>
    <mergeCell ref="G47:H47"/>
    <mergeCell ref="G45:H45"/>
    <mergeCell ref="G46:H46"/>
    <mergeCell ref="F4:G4"/>
    <mergeCell ref="B60:C60"/>
    <mergeCell ref="G60:H60"/>
    <mergeCell ref="B56:C56"/>
    <mergeCell ref="B52:C52"/>
    <mergeCell ref="B53:C53"/>
    <mergeCell ref="B54:C54"/>
    <mergeCell ref="B42:C42"/>
    <mergeCell ref="B45:C45"/>
    <mergeCell ref="B46:C46"/>
    <mergeCell ref="B64:C64"/>
    <mergeCell ref="G61:H61"/>
    <mergeCell ref="G62:H62"/>
    <mergeCell ref="G63:H63"/>
    <mergeCell ref="G48:H48"/>
    <mergeCell ref="G52:H52"/>
    <mergeCell ref="G57:H57"/>
    <mergeCell ref="B55:C55"/>
    <mergeCell ref="B57:C57"/>
    <mergeCell ref="B59:C59"/>
    <mergeCell ref="B68:C68"/>
    <mergeCell ref="B49:C49"/>
    <mergeCell ref="B50:C50"/>
    <mergeCell ref="B51:C51"/>
    <mergeCell ref="B65:C65"/>
    <mergeCell ref="B66:C66"/>
    <mergeCell ref="B67:C67"/>
    <mergeCell ref="B61:C61"/>
    <mergeCell ref="B62:C62"/>
    <mergeCell ref="B63:C63"/>
    <mergeCell ref="B43:C43"/>
    <mergeCell ref="B26:C26"/>
    <mergeCell ref="B27:C27"/>
    <mergeCell ref="B28:C28"/>
    <mergeCell ref="B29:C29"/>
    <mergeCell ref="B30:C30"/>
    <mergeCell ref="B31:C31"/>
    <mergeCell ref="B38:C38"/>
    <mergeCell ref="B35:C35"/>
    <mergeCell ref="B20:C20"/>
    <mergeCell ref="B21:C21"/>
    <mergeCell ref="B22:C22"/>
    <mergeCell ref="B23:C23"/>
    <mergeCell ref="B24:C24"/>
    <mergeCell ref="B25:C25"/>
    <mergeCell ref="B14:C14"/>
    <mergeCell ref="B15:C15"/>
    <mergeCell ref="B16:C16"/>
    <mergeCell ref="B17:C17"/>
    <mergeCell ref="B18:C18"/>
    <mergeCell ref="B19:C19"/>
    <mergeCell ref="B8:C8"/>
    <mergeCell ref="B9:C9"/>
    <mergeCell ref="B10:C10"/>
    <mergeCell ref="B11:C11"/>
    <mergeCell ref="B12:C12"/>
    <mergeCell ref="B13:C13"/>
    <mergeCell ref="G68:H68"/>
    <mergeCell ref="G64:H64"/>
    <mergeCell ref="G55:H55"/>
    <mergeCell ref="G56:H56"/>
    <mergeCell ref="G65:H65"/>
    <mergeCell ref="G66:H66"/>
    <mergeCell ref="G67:H67"/>
    <mergeCell ref="G58:H58"/>
    <mergeCell ref="G59:H59"/>
    <mergeCell ref="G25:H25"/>
    <mergeCell ref="G42:H42"/>
    <mergeCell ref="G34:H34"/>
    <mergeCell ref="G35:H35"/>
    <mergeCell ref="G36:H36"/>
    <mergeCell ref="G37:H37"/>
    <mergeCell ref="G38:H38"/>
    <mergeCell ref="G26:H26"/>
    <mergeCell ref="G31:H31"/>
    <mergeCell ref="G32:H32"/>
    <mergeCell ref="G21:H21"/>
    <mergeCell ref="G22:H22"/>
    <mergeCell ref="G23:H23"/>
    <mergeCell ref="G24:H24"/>
    <mergeCell ref="G17:H17"/>
    <mergeCell ref="G18:H18"/>
    <mergeCell ref="G19:H19"/>
    <mergeCell ref="G20:H20"/>
    <mergeCell ref="M3:P3"/>
    <mergeCell ref="G7:H7"/>
    <mergeCell ref="A2:E2"/>
    <mergeCell ref="A3:E3"/>
    <mergeCell ref="A4:E4"/>
    <mergeCell ref="B7:C7"/>
    <mergeCell ref="G3:I3"/>
    <mergeCell ref="A5:I5"/>
    <mergeCell ref="F2:I2"/>
    <mergeCell ref="H4:I4"/>
    <mergeCell ref="G16:H16"/>
    <mergeCell ref="G12:H12"/>
    <mergeCell ref="G13:H13"/>
    <mergeCell ref="G14:H14"/>
    <mergeCell ref="G15:H15"/>
    <mergeCell ref="G8:H8"/>
    <mergeCell ref="G9:H9"/>
    <mergeCell ref="G10:H10"/>
    <mergeCell ref="G11:H11"/>
  </mergeCells>
  <printOptions/>
  <pageMargins left="0.98" right="0.5" top="0.5" bottom="0.5" header="0" footer="0"/>
  <pageSetup fitToHeight="1" fitToWidth="1" horizontalDpi="600" verticalDpi="600" orientation="portrait" scale="7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DAGS - Public Works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ckumabe</dc:creator>
  <cp:keywords/>
  <dc:description/>
  <cp:lastModifiedBy>John Matsumoto</cp:lastModifiedBy>
  <cp:lastPrinted>2022-10-07T00:28:19Z</cp:lastPrinted>
  <dcterms:created xsi:type="dcterms:W3CDTF">2004-12-23T18:48:58Z</dcterms:created>
  <dcterms:modified xsi:type="dcterms:W3CDTF">2022-10-14T00:50:20Z</dcterms:modified>
  <cp:category/>
  <cp:version/>
  <cp:contentType/>
  <cp:contentStatus/>
</cp:coreProperties>
</file>